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ADM\Desktop\R4 果樹事業様式　（産地用）\果樹経営支援等対策事業\"/>
    </mc:Choice>
  </mc:AlternateContent>
  <xr:revisionPtr revIDLastSave="0" documentId="13_ncr:1_{2B2503DF-8688-45DD-AECB-350FF232C03D}" xr6:coauthVersionLast="47" xr6:coauthVersionMax="47" xr10:uidLastSave="{00000000-0000-0000-0000-000000000000}"/>
  <bookViews>
    <workbookView xWindow="0" yWindow="0" windowWidth="20490" windowHeight="10920" tabRatio="839" activeTab="1" xr2:uid="{00000000-000D-0000-FFFF-FFFF00000000}"/>
  </bookViews>
  <sheets>
    <sheet name="3号申請用（⓪表紙）" sheetId="9" r:id="rId1"/>
    <sheet name="申請用入力(①本体) " sheetId="8" r:id="rId2"/>
    <sheet name="申請用入力(②継続理由) " sheetId="11" r:id="rId3"/>
    <sheet name="余白シート1" sheetId="12" r:id="rId4"/>
    <sheet name="3号請求用（⓪表紙）" sheetId="5" r:id="rId5"/>
    <sheet name="請求用入力(①本体)" sheetId="1" r:id="rId6"/>
    <sheet name="(請求用入力②継続理由)" sheetId="3" r:id="rId7"/>
    <sheet name="(③記入要領)" sheetId="4" r:id="rId8"/>
    <sheet name="余白シート2" sheetId="10" r:id="rId9"/>
    <sheet name="リスト（けさない）" sheetId="7" r:id="rId10"/>
  </sheets>
  <definedNames>
    <definedName name="_xlnm.Print_Area" localSheetId="1">'申請用入力(①本体) '!$C$1:$GM$119</definedName>
    <definedName name="_xlnm.Print_Area" localSheetId="5">'請求用入力(①本体)'!$C$1:$GM$119</definedName>
    <definedName name="_xlnm.Print_Titles" localSheetId="1">'申請用入力(①本体) '!$C:$G,'申請用入力(①本体) '!$1:$14</definedName>
    <definedName name="_xlnm.Print_Titles" localSheetId="5">'請求用入力(①本体)'!$C:$G,'請求用入力(①本体)'!$1:$14</definedName>
    <definedName name="いちじく">#REF!</definedName>
    <definedName name="うめ">#REF!</definedName>
    <definedName name="うんしゅう">#REF!</definedName>
    <definedName name="うんしゅうみかん_極早生">#REF!</definedName>
    <definedName name="うんしゅうみかん_根域制限栽培">#REF!</definedName>
    <definedName name="うんしゅうみかん_早生">#REF!</definedName>
    <definedName name="うんしゅうみかん_普通">#REF!</definedName>
    <definedName name="おうとう">#REF!</definedName>
    <definedName name="かき_ジョイント栽培">#REF!</definedName>
    <definedName name="かき_普通栽培">#REF!</definedName>
    <definedName name="かんきつ">#REF!</definedName>
    <definedName name="キウイフルーツ">#REF!</definedName>
    <definedName name="くり">#REF!</definedName>
    <definedName name="すもも_ジョイント栽培">#REF!</definedName>
    <definedName name="すもも_普通栽培">#REF!</definedName>
    <definedName name="その他かんきつ類">#REF!</definedName>
    <definedName name="その他果樹">#REF!</definedName>
    <definedName name="なし">#REF!</definedName>
    <definedName name="なし_ジョイント栽培">#REF!</definedName>
    <definedName name="なし_根域制限栽培">#REF!</definedName>
    <definedName name="なし_普通栽培">#REF!</definedName>
    <definedName name="パインアップル">#REF!</definedName>
    <definedName name="びわ">#REF!</definedName>
    <definedName name="ぶどう">#REF!</definedName>
    <definedName name="ぶどう_垣根栽培">#REF!</definedName>
    <definedName name="ぶどう_根域制限栽培">#REF!</definedName>
    <definedName name="ぶどう_普通栽培">#REF!</definedName>
    <definedName name="もも">#REF!</definedName>
    <definedName name="りんご">#REF!</definedName>
    <definedName name="りんご_わい化栽培">#REF!</definedName>
    <definedName name="りんご_新わい化栽培">#REF!</definedName>
    <definedName name="りんご_超高密植栽培">#REF!</definedName>
    <definedName name="りんご_普通栽培">#REF!</definedName>
    <definedName name="下限本数">#REF!</definedName>
    <definedName name="品目">#REF!</definedName>
    <definedName name="品目２">#REF!</definedName>
    <definedName name="放任園発生防止">#REF!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 l="1"/>
  <c r="L3" i="1"/>
  <c r="K3"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14" i="8"/>
  <c r="N113" i="8"/>
  <c r="N112" i="8"/>
  <c r="N111" i="8"/>
  <c r="N110" i="8"/>
  <c r="N109" i="8"/>
  <c r="N108" i="8"/>
  <c r="N107" i="8"/>
  <c r="N106" i="8"/>
  <c r="N105" i="8"/>
  <c r="N104" i="8"/>
  <c r="N103" i="8"/>
  <c r="N102" i="8"/>
  <c r="N101" i="8"/>
  <c r="N100" i="8"/>
  <c r="N99" i="8"/>
  <c r="N98" i="8"/>
  <c r="N97" i="8"/>
  <c r="N96" i="8"/>
  <c r="N95" i="8"/>
  <c r="N94" i="8"/>
  <c r="N93" i="8"/>
  <c r="N92" i="8"/>
  <c r="N91" i="8"/>
  <c r="N90" i="8"/>
  <c r="N89" i="8"/>
  <c r="N88" i="8"/>
  <c r="N87" i="8"/>
  <c r="N86" i="8"/>
  <c r="N85" i="8"/>
  <c r="N84" i="8"/>
  <c r="N83" i="8"/>
  <c r="N82" i="8"/>
  <c r="N81" i="8"/>
  <c r="N80" i="8"/>
  <c r="N79" i="8"/>
  <c r="N78" i="8"/>
  <c r="N77" i="8"/>
  <c r="N76" i="8"/>
  <c r="N75" i="8"/>
  <c r="N74" i="8"/>
  <c r="N73" i="8"/>
  <c r="N72" i="8"/>
  <c r="N71" i="8"/>
  <c r="N70" i="8"/>
  <c r="N69" i="8"/>
  <c r="N68" i="8"/>
  <c r="N67" i="8"/>
  <c r="N66" i="8"/>
  <c r="N65" i="8"/>
  <c r="N64" i="8"/>
  <c r="N63" i="8"/>
  <c r="N62" i="8"/>
  <c r="N61" i="8"/>
  <c r="N60" i="8"/>
  <c r="N59" i="8"/>
  <c r="N58" i="8"/>
  <c r="N57" i="8"/>
  <c r="N56" i="8"/>
  <c r="N55" i="8"/>
  <c r="N54" i="8"/>
  <c r="N53" i="8"/>
  <c r="N52" i="8"/>
  <c r="N51" i="8"/>
  <c r="N50" i="8"/>
  <c r="N49" i="8"/>
  <c r="N48" i="8"/>
  <c r="N47" i="8"/>
  <c r="N46" i="8"/>
  <c r="N45" i="8"/>
  <c r="N44" i="8"/>
  <c r="N43" i="8"/>
  <c r="N42" i="8"/>
  <c r="N41" i="8"/>
  <c r="N40" i="8"/>
  <c r="N39" i="8"/>
  <c r="N38" i="8"/>
  <c r="N37" i="8"/>
  <c r="N36" i="8"/>
  <c r="N35" i="8"/>
  <c r="N34" i="8"/>
  <c r="N33" i="8"/>
  <c r="N32" i="8"/>
  <c r="N31" i="8"/>
  <c r="N30" i="8"/>
  <c r="N29" i="8"/>
  <c r="N28" i="8"/>
  <c r="N27" i="8"/>
  <c r="N26" i="8"/>
  <c r="N25" i="8"/>
  <c r="N24" i="8"/>
  <c r="N23" i="8"/>
  <c r="N22" i="8"/>
  <c r="N21" i="8"/>
  <c r="N20" i="8"/>
  <c r="N19" i="8"/>
  <c r="N18" i="8"/>
  <c r="N17" i="8"/>
  <c r="N16" i="8"/>
  <c r="N15" i="8"/>
  <c r="C17" i="8"/>
  <c r="C19" i="8" s="1"/>
  <c r="C21" i="8" s="1"/>
  <c r="C23" i="8" s="1"/>
  <c r="C25" i="8" s="1"/>
  <c r="C27" i="8" s="1"/>
  <c r="C29" i="8" s="1"/>
  <c r="C31" i="8" s="1"/>
  <c r="C33" i="8" s="1"/>
  <c r="C35" i="8" s="1"/>
  <c r="C37" i="8" s="1"/>
  <c r="C39" i="8" s="1"/>
  <c r="C41" i="8" s="1"/>
  <c r="C43" i="8" s="1"/>
  <c r="C45" i="8" s="1"/>
  <c r="C47" i="8" s="1"/>
  <c r="C49" i="8" s="1"/>
  <c r="C51" i="8" s="1"/>
  <c r="C53" i="8" s="1"/>
  <c r="C55" i="8" s="1"/>
  <c r="C57" i="8" s="1"/>
  <c r="C59" i="8" s="1"/>
  <c r="C61" i="8" s="1"/>
  <c r="C63" i="8" s="1"/>
  <c r="C65" i="8" s="1"/>
  <c r="C67" i="8" s="1"/>
  <c r="C69" i="8" s="1"/>
  <c r="C71" i="8" s="1"/>
  <c r="C73" i="8" s="1"/>
  <c r="C75" i="8" s="1"/>
  <c r="C77" i="8" s="1"/>
  <c r="C79" i="8" s="1"/>
  <c r="C81" i="8" s="1"/>
  <c r="C83" i="8" s="1"/>
  <c r="C85" i="8" s="1"/>
  <c r="C87" i="8" s="1"/>
  <c r="C89" i="8" s="1"/>
  <c r="C91" i="8" s="1"/>
  <c r="C93" i="8" s="1"/>
  <c r="C95" i="8" s="1"/>
  <c r="C97" i="8" s="1"/>
  <c r="C99" i="8" s="1"/>
  <c r="C101" i="8" s="1"/>
  <c r="C103" i="8" s="1"/>
  <c r="C105" i="8" s="1"/>
  <c r="C107" i="8" s="1"/>
  <c r="C109" i="8" s="1"/>
  <c r="C111" i="8" s="1"/>
  <c r="C113" i="8" s="1"/>
  <c r="ED116" i="8" l="1"/>
  <c r="ED115" i="8"/>
  <c r="DT116" i="8"/>
  <c r="DT115" i="8"/>
  <c r="DJ116" i="8"/>
  <c r="DJ115" i="8"/>
  <c r="CZ116" i="8"/>
  <c r="CZ115" i="8"/>
  <c r="CP116" i="8"/>
  <c r="CP115" i="8"/>
  <c r="BZ116" i="8"/>
  <c r="BZ115" i="8"/>
  <c r="BP116" i="8"/>
  <c r="BP115" i="8"/>
  <c r="BF116" i="8"/>
  <c r="BF115" i="8"/>
  <c r="AV116" i="8"/>
  <c r="AV115" i="8"/>
  <c r="AL116" i="8"/>
  <c r="AL115" i="8"/>
  <c r="AB116" i="8"/>
  <c r="AB115" i="8"/>
  <c r="R116" i="8"/>
  <c r="R115" i="8"/>
  <c r="ED116" i="1" l="1"/>
  <c r="ED115" i="1"/>
  <c r="DT116" i="1"/>
  <c r="DT115" i="1"/>
  <c r="DJ116" i="1"/>
  <c r="DJ115" i="1"/>
  <c r="CZ116" i="1"/>
  <c r="CZ115" i="1"/>
  <c r="CP116" i="1"/>
  <c r="CP115" i="1"/>
  <c r="BZ116" i="1"/>
  <c r="BZ115" i="1"/>
  <c r="BP116" i="1"/>
  <c r="BP115" i="1"/>
  <c r="BF116" i="1"/>
  <c r="BF115" i="1"/>
  <c r="AV116" i="1"/>
  <c r="AV115" i="1"/>
  <c r="AL116" i="1"/>
  <c r="AL115" i="1"/>
  <c r="R116" i="1"/>
  <c r="R115" i="1"/>
  <c r="G113" i="1" l="1"/>
  <c r="G111" i="1"/>
  <c r="G109" i="1"/>
  <c r="G107" i="1"/>
  <c r="G105" i="1"/>
  <c r="G103" i="1"/>
  <c r="G101" i="1"/>
  <c r="G99" i="1"/>
  <c r="G97" i="1"/>
  <c r="G95" i="1"/>
  <c r="G93" i="1"/>
  <c r="G91" i="1"/>
  <c r="G89" i="1"/>
  <c r="G87" i="1"/>
  <c r="G85" i="1"/>
  <c r="G83" i="1"/>
  <c r="G81" i="1"/>
  <c r="G79" i="1"/>
  <c r="G77" i="1"/>
  <c r="G75" i="1"/>
  <c r="G73" i="1"/>
  <c r="G71" i="1"/>
  <c r="G69" i="1"/>
  <c r="G67" i="1"/>
  <c r="G65" i="1"/>
  <c r="G63" i="1"/>
  <c r="G61" i="1"/>
  <c r="G59" i="1"/>
  <c r="G57" i="1"/>
  <c r="G55" i="1"/>
  <c r="G53" i="1"/>
  <c r="G51" i="1"/>
  <c r="G49" i="1"/>
  <c r="G47" i="1"/>
  <c r="G45" i="1"/>
  <c r="G43" i="1"/>
  <c r="G41" i="1"/>
  <c r="G39" i="1"/>
  <c r="G37" i="1"/>
  <c r="G35" i="1"/>
  <c r="G33" i="1"/>
  <c r="G31" i="1"/>
  <c r="G29" i="1"/>
  <c r="G27" i="1"/>
  <c r="G25" i="1"/>
  <c r="G23" i="1"/>
  <c r="G21" i="1"/>
  <c r="G19" i="1"/>
  <c r="G17" i="1"/>
  <c r="G15" i="1"/>
  <c r="CB16" i="1" l="1"/>
  <c r="CB15" i="1"/>
  <c r="CB16" i="8"/>
  <c r="CB15" i="8"/>
  <c r="H4" i="5" l="1"/>
  <c r="H4" i="9"/>
  <c r="F4" i="9"/>
  <c r="FB114" i="8" l="1"/>
  <c r="FB113" i="8"/>
  <c r="FB112" i="8"/>
  <c r="FB111" i="8"/>
  <c r="FB110" i="8"/>
  <c r="FB109" i="8"/>
  <c r="FB108" i="8"/>
  <c r="FB107" i="8"/>
  <c r="FB106" i="8"/>
  <c r="FB105" i="8"/>
  <c r="FB104" i="8"/>
  <c r="FB103" i="8"/>
  <c r="FB102" i="8"/>
  <c r="FB101" i="8"/>
  <c r="FB100" i="8"/>
  <c r="FB99" i="8"/>
  <c r="FB98" i="8"/>
  <c r="FB97" i="8"/>
  <c r="FB96" i="8"/>
  <c r="FB95" i="8"/>
  <c r="FB94" i="8"/>
  <c r="FB93" i="8"/>
  <c r="FB92" i="8"/>
  <c r="FB91" i="8"/>
  <c r="FB90" i="8"/>
  <c r="FB89" i="8"/>
  <c r="FB88" i="8"/>
  <c r="FB87" i="8"/>
  <c r="FB86" i="8"/>
  <c r="FB85" i="8"/>
  <c r="FB84" i="8"/>
  <c r="FB83" i="8"/>
  <c r="FB82" i="8"/>
  <c r="FB81" i="8"/>
  <c r="FB80" i="8"/>
  <c r="FB79" i="8"/>
  <c r="FB78" i="8"/>
  <c r="FB77" i="8"/>
  <c r="FB76" i="8"/>
  <c r="FB75" i="8"/>
  <c r="FB74" i="8"/>
  <c r="FB73" i="8"/>
  <c r="FB72" i="8"/>
  <c r="FB71" i="8"/>
  <c r="FB70" i="8"/>
  <c r="FB69" i="8"/>
  <c r="FB68" i="8"/>
  <c r="FB67" i="8"/>
  <c r="FB66" i="8"/>
  <c r="FB65" i="8"/>
  <c r="FB64" i="8"/>
  <c r="FB63" i="8"/>
  <c r="FB62" i="8"/>
  <c r="FB61" i="8"/>
  <c r="FB60" i="8"/>
  <c r="FB59" i="8"/>
  <c r="FB58" i="8"/>
  <c r="FB57" i="8"/>
  <c r="FB56" i="8"/>
  <c r="FB55" i="8"/>
  <c r="FB54" i="8"/>
  <c r="FB53" i="8"/>
  <c r="FB52" i="8"/>
  <c r="FB51" i="8"/>
  <c r="FB50" i="8"/>
  <c r="FB49" i="8"/>
  <c r="FB48" i="8"/>
  <c r="FB47" i="8"/>
  <c r="FB46" i="8"/>
  <c r="FB45" i="8"/>
  <c r="FB44" i="8"/>
  <c r="FB43" i="8"/>
  <c r="FB42" i="8"/>
  <c r="FB41" i="8"/>
  <c r="FB40" i="8"/>
  <c r="FB39" i="8"/>
  <c r="FB38" i="8"/>
  <c r="FB37" i="8"/>
  <c r="FB36" i="8"/>
  <c r="FB35" i="8"/>
  <c r="FB34" i="8"/>
  <c r="FB33" i="8"/>
  <c r="FB32" i="8"/>
  <c r="FB31" i="8"/>
  <c r="FB30" i="8"/>
  <c r="FB29" i="8"/>
  <c r="FB28" i="8"/>
  <c r="FB27" i="8"/>
  <c r="FB26" i="8"/>
  <c r="FB25" i="8"/>
  <c r="FB24" i="8"/>
  <c r="FB23" i="8"/>
  <c r="FB22" i="8"/>
  <c r="FB21" i="8"/>
  <c r="FB20" i="8"/>
  <c r="FB19" i="8"/>
  <c r="FB18" i="8"/>
  <c r="FB17" i="8"/>
  <c r="FB16" i="8"/>
  <c r="FB15" i="8"/>
  <c r="AK114" i="8"/>
  <c r="AJ114" i="8"/>
  <c r="AK113" i="8"/>
  <c r="AJ113" i="8"/>
  <c r="AK112" i="8"/>
  <c r="AJ112" i="8"/>
  <c r="AK111" i="8"/>
  <c r="AJ111" i="8"/>
  <c r="AK110" i="8"/>
  <c r="AJ110" i="8"/>
  <c r="AK109" i="8"/>
  <c r="AJ109" i="8"/>
  <c r="AK108" i="8"/>
  <c r="AJ108" i="8"/>
  <c r="AK107" i="8"/>
  <c r="AJ107" i="8"/>
  <c r="AK106" i="8"/>
  <c r="AJ106" i="8"/>
  <c r="AK105" i="8"/>
  <c r="AJ105" i="8"/>
  <c r="AK104" i="8"/>
  <c r="AJ104" i="8"/>
  <c r="AK103" i="8"/>
  <c r="AJ103" i="8"/>
  <c r="AK102" i="8"/>
  <c r="AJ102" i="8"/>
  <c r="AK101" i="8"/>
  <c r="AJ101" i="8"/>
  <c r="AK100" i="8"/>
  <c r="AJ100" i="8"/>
  <c r="AK99" i="8"/>
  <c r="AJ99" i="8"/>
  <c r="AK98" i="8"/>
  <c r="AJ98" i="8"/>
  <c r="AK97" i="8"/>
  <c r="AJ97" i="8"/>
  <c r="AK96" i="8"/>
  <c r="AJ96" i="8"/>
  <c r="AK95" i="8"/>
  <c r="AJ95" i="8"/>
  <c r="AK94" i="8"/>
  <c r="AJ94" i="8"/>
  <c r="AK93" i="8"/>
  <c r="AJ93" i="8"/>
  <c r="AK92" i="8"/>
  <c r="AJ92" i="8"/>
  <c r="AK91" i="8"/>
  <c r="AJ91" i="8"/>
  <c r="AK90" i="8"/>
  <c r="AJ90" i="8"/>
  <c r="AK89" i="8"/>
  <c r="AJ89" i="8"/>
  <c r="AK88" i="8"/>
  <c r="AJ88" i="8"/>
  <c r="AK87" i="8"/>
  <c r="AJ87" i="8"/>
  <c r="AK86" i="8"/>
  <c r="AJ86" i="8"/>
  <c r="AK85" i="8"/>
  <c r="AJ85" i="8"/>
  <c r="AK84" i="8"/>
  <c r="AJ84" i="8"/>
  <c r="AK83" i="8"/>
  <c r="AJ83" i="8"/>
  <c r="AK82" i="8"/>
  <c r="AJ82" i="8"/>
  <c r="AK81" i="8"/>
  <c r="AJ81" i="8"/>
  <c r="AK80" i="8"/>
  <c r="AJ80" i="8"/>
  <c r="AK79" i="8"/>
  <c r="AJ79" i="8"/>
  <c r="AK78" i="8"/>
  <c r="AJ78" i="8"/>
  <c r="AK77" i="8"/>
  <c r="AJ77" i="8"/>
  <c r="AK76" i="8"/>
  <c r="AJ76" i="8"/>
  <c r="AK75" i="8"/>
  <c r="AJ75" i="8"/>
  <c r="AK74" i="8"/>
  <c r="AJ74" i="8"/>
  <c r="AK73" i="8"/>
  <c r="AJ73" i="8"/>
  <c r="AK72" i="8"/>
  <c r="AJ72" i="8"/>
  <c r="AK71" i="8"/>
  <c r="AJ71" i="8"/>
  <c r="AK70" i="8"/>
  <c r="AJ70" i="8"/>
  <c r="AK69" i="8"/>
  <c r="AJ69" i="8"/>
  <c r="AK68" i="8"/>
  <c r="AJ68" i="8"/>
  <c r="AK67" i="8"/>
  <c r="AJ67" i="8"/>
  <c r="AK66" i="8"/>
  <c r="AJ66" i="8"/>
  <c r="AK65" i="8"/>
  <c r="AJ65" i="8"/>
  <c r="AK64" i="8"/>
  <c r="AJ64" i="8"/>
  <c r="AK63" i="8"/>
  <c r="AJ63" i="8"/>
  <c r="AK62" i="8"/>
  <c r="AJ62" i="8"/>
  <c r="AK61" i="8"/>
  <c r="AJ61" i="8"/>
  <c r="AK60" i="8"/>
  <c r="AJ60" i="8"/>
  <c r="AK59" i="8"/>
  <c r="AJ59" i="8"/>
  <c r="AK58" i="8"/>
  <c r="AJ58" i="8"/>
  <c r="AK57" i="8"/>
  <c r="AJ57" i="8"/>
  <c r="AK56" i="8"/>
  <c r="AJ56" i="8"/>
  <c r="AK55" i="8"/>
  <c r="AJ55" i="8"/>
  <c r="AK54" i="8"/>
  <c r="AJ54" i="8"/>
  <c r="AK53" i="8"/>
  <c r="AJ53" i="8"/>
  <c r="AK52" i="8"/>
  <c r="AJ52" i="8"/>
  <c r="AK51" i="8"/>
  <c r="AJ51" i="8"/>
  <c r="AK50" i="8"/>
  <c r="AJ50" i="8"/>
  <c r="AK49" i="8"/>
  <c r="AJ49" i="8"/>
  <c r="AK48" i="8"/>
  <c r="AJ48" i="8"/>
  <c r="AK47" i="8"/>
  <c r="AJ47" i="8"/>
  <c r="AK46" i="8"/>
  <c r="AJ46" i="8"/>
  <c r="AK45" i="8"/>
  <c r="AJ45" i="8"/>
  <c r="AJ44" i="8"/>
  <c r="AJ43" i="8"/>
  <c r="AJ42" i="8"/>
  <c r="AJ41" i="8"/>
  <c r="AJ40" i="8"/>
  <c r="AJ39" i="8"/>
  <c r="AJ38" i="8"/>
  <c r="AJ37" i="8"/>
  <c r="AJ36" i="8"/>
  <c r="AJ35" i="8"/>
  <c r="AJ34" i="8"/>
  <c r="AJ33" i="8"/>
  <c r="AJ32" i="8"/>
  <c r="AJ31" i="8"/>
  <c r="AJ30" i="8"/>
  <c r="AJ29" i="8"/>
  <c r="AJ28" i="8"/>
  <c r="AJ27" i="8"/>
  <c r="AJ26" i="8"/>
  <c r="AJ25" i="8"/>
  <c r="AJ24" i="8"/>
  <c r="AJ23" i="8"/>
  <c r="AJ22" i="8"/>
  <c r="AJ21" i="8"/>
  <c r="AJ20" i="8"/>
  <c r="AJ19" i="8"/>
  <c r="AJ18" i="8"/>
  <c r="AJ17" i="8"/>
  <c r="AJ16" i="8"/>
  <c r="AJ15" i="8"/>
  <c r="FB114" i="1"/>
  <c r="FB113" i="1"/>
  <c r="FB112" i="1"/>
  <c r="FB111" i="1"/>
  <c r="FB110" i="1"/>
  <c r="FB109" i="1"/>
  <c r="FB108" i="1"/>
  <c r="FB107" i="1"/>
  <c r="FB106" i="1"/>
  <c r="FB105" i="1"/>
  <c r="FB104" i="1"/>
  <c r="FB103" i="1"/>
  <c r="FB102" i="1"/>
  <c r="FB101" i="1"/>
  <c r="FB100" i="1"/>
  <c r="FB99" i="1"/>
  <c r="FB98" i="1"/>
  <c r="FB97" i="1"/>
  <c r="FB96" i="1"/>
  <c r="FB95" i="1"/>
  <c r="FB94" i="1"/>
  <c r="FB93" i="1"/>
  <c r="FB92" i="1"/>
  <c r="FB91" i="1"/>
  <c r="FB90" i="1"/>
  <c r="FB89" i="1"/>
  <c r="FB88" i="1"/>
  <c r="FB87" i="1"/>
  <c r="FB86" i="1"/>
  <c r="FB85" i="1"/>
  <c r="FB84" i="1"/>
  <c r="FB83" i="1"/>
  <c r="FB82" i="1"/>
  <c r="FB81" i="1"/>
  <c r="FB80" i="1"/>
  <c r="FB79" i="1"/>
  <c r="FB78" i="1"/>
  <c r="FB77" i="1"/>
  <c r="FB76" i="1"/>
  <c r="FB75" i="1"/>
  <c r="FB74" i="1"/>
  <c r="FB73" i="1"/>
  <c r="FB72" i="1"/>
  <c r="FB71" i="1"/>
  <c r="FB70" i="1"/>
  <c r="FB69" i="1"/>
  <c r="FB68" i="1"/>
  <c r="FB67" i="1"/>
  <c r="FB66" i="1"/>
  <c r="FB65" i="1"/>
  <c r="FB64" i="1"/>
  <c r="FB63" i="1"/>
  <c r="FB62" i="1"/>
  <c r="FB61" i="1"/>
  <c r="FB60" i="1"/>
  <c r="FB59" i="1"/>
  <c r="FB58" i="1"/>
  <c r="FB57" i="1"/>
  <c r="FB56" i="1"/>
  <c r="FB55" i="1"/>
  <c r="FB54" i="1"/>
  <c r="FB53" i="1"/>
  <c r="FB52" i="1"/>
  <c r="FB51" i="1"/>
  <c r="FB50" i="1"/>
  <c r="FB49" i="1"/>
  <c r="FB48" i="1"/>
  <c r="FB47" i="1"/>
  <c r="FB46" i="1"/>
  <c r="FB45" i="1"/>
  <c r="FB44" i="1"/>
  <c r="FB43" i="1"/>
  <c r="FB42" i="1"/>
  <c r="FB41" i="1"/>
  <c r="FB40" i="1"/>
  <c r="FB39" i="1"/>
  <c r="FB38" i="1"/>
  <c r="FB37" i="1"/>
  <c r="FB36" i="1"/>
  <c r="FB35" i="1"/>
  <c r="FB34" i="1"/>
  <c r="FB33" i="1"/>
  <c r="FB32" i="1"/>
  <c r="FB31" i="1"/>
  <c r="FB30" i="1"/>
  <c r="FB29" i="1"/>
  <c r="FB28" i="1"/>
  <c r="FB27" i="1"/>
  <c r="FB26" i="1"/>
  <c r="FB25" i="1"/>
  <c r="FB24" i="1"/>
  <c r="FB23" i="1"/>
  <c r="FB22" i="1"/>
  <c r="FB21" i="1"/>
  <c r="FB20" i="1"/>
  <c r="FB19" i="1"/>
  <c r="FB18" i="1"/>
  <c r="FB17" i="1"/>
  <c r="FB16" i="1"/>
  <c r="FB15" i="1"/>
  <c r="AK114" i="1"/>
  <c r="AJ114" i="1"/>
  <c r="AK113" i="1"/>
  <c r="AJ113" i="1"/>
  <c r="AK112" i="1"/>
  <c r="AJ112" i="1"/>
  <c r="AK111" i="1"/>
  <c r="AJ111" i="1"/>
  <c r="AK110" i="1"/>
  <c r="AJ110" i="1"/>
  <c r="AK109" i="1"/>
  <c r="AJ109" i="1"/>
  <c r="AK108" i="1"/>
  <c r="AJ108" i="1"/>
  <c r="AK107" i="1"/>
  <c r="AJ107" i="1"/>
  <c r="AK106" i="1"/>
  <c r="AJ106" i="1"/>
  <c r="AK105" i="1"/>
  <c r="AJ105" i="1"/>
  <c r="AK104" i="1"/>
  <c r="AJ104" i="1"/>
  <c r="AK103" i="1"/>
  <c r="AJ103" i="1"/>
  <c r="AK102" i="1"/>
  <c r="AJ102" i="1"/>
  <c r="AK101" i="1"/>
  <c r="AJ101" i="1"/>
  <c r="AK100" i="1"/>
  <c r="AJ100" i="1"/>
  <c r="AK99" i="1"/>
  <c r="AJ99" i="1"/>
  <c r="AK98" i="1"/>
  <c r="AJ98" i="1"/>
  <c r="AK97" i="1"/>
  <c r="AJ97" i="1"/>
  <c r="AK96" i="1"/>
  <c r="AJ96" i="1"/>
  <c r="AK95" i="1"/>
  <c r="AJ95" i="1"/>
  <c r="AK94" i="1"/>
  <c r="AJ94" i="1"/>
  <c r="AK93" i="1"/>
  <c r="AJ93" i="1"/>
  <c r="AK92" i="1"/>
  <c r="AJ92" i="1"/>
  <c r="AK91" i="1"/>
  <c r="AJ91" i="1"/>
  <c r="AK90" i="1"/>
  <c r="AJ90" i="1"/>
  <c r="AK89" i="1"/>
  <c r="AJ89" i="1"/>
  <c r="AK88" i="1"/>
  <c r="AJ88" i="1"/>
  <c r="AK87" i="1"/>
  <c r="AJ87" i="1"/>
  <c r="AK86" i="1"/>
  <c r="AJ86" i="1"/>
  <c r="AK85" i="1"/>
  <c r="AJ85" i="1"/>
  <c r="AK84" i="1"/>
  <c r="AJ84" i="1"/>
  <c r="AK83" i="1"/>
  <c r="AJ83" i="1"/>
  <c r="AK82" i="1"/>
  <c r="AJ82" i="1"/>
  <c r="AK81" i="1"/>
  <c r="AJ81" i="1"/>
  <c r="AK80" i="1"/>
  <c r="AJ80" i="1"/>
  <c r="AK79" i="1"/>
  <c r="AJ79" i="1"/>
  <c r="AK78" i="1"/>
  <c r="AJ78" i="1"/>
  <c r="AK77" i="1"/>
  <c r="AJ77" i="1"/>
  <c r="AK76" i="1"/>
  <c r="AJ76" i="1"/>
  <c r="AK75" i="1"/>
  <c r="AJ75" i="1"/>
  <c r="AK74" i="1"/>
  <c r="AJ74" i="1"/>
  <c r="AK73" i="1"/>
  <c r="AJ73" i="1"/>
  <c r="AK72" i="1"/>
  <c r="AJ72" i="1"/>
  <c r="AK71" i="1"/>
  <c r="AJ71" i="1"/>
  <c r="AK70" i="1"/>
  <c r="AJ70" i="1"/>
  <c r="AK69" i="1"/>
  <c r="AJ69" i="1"/>
  <c r="AK68" i="1"/>
  <c r="AJ68" i="1"/>
  <c r="AK67" i="1"/>
  <c r="AJ67" i="1"/>
  <c r="AK66" i="1"/>
  <c r="AJ66" i="1"/>
  <c r="AK65" i="1"/>
  <c r="AJ65" i="1"/>
  <c r="AK64" i="1"/>
  <c r="AJ64" i="1"/>
  <c r="AK63" i="1"/>
  <c r="AJ63" i="1"/>
  <c r="AK62" i="1"/>
  <c r="AJ62" i="1"/>
  <c r="AK61" i="1"/>
  <c r="AJ61" i="1"/>
  <c r="AK60" i="1"/>
  <c r="AJ60" i="1"/>
  <c r="AK59" i="1"/>
  <c r="AJ59" i="1"/>
  <c r="AK58" i="1"/>
  <c r="AJ58" i="1"/>
  <c r="AK57" i="1"/>
  <c r="AJ57" i="1"/>
  <c r="AK56" i="1"/>
  <c r="AJ56" i="1"/>
  <c r="AK55" i="1"/>
  <c r="AJ55" i="1"/>
  <c r="AK54" i="1"/>
  <c r="AJ54" i="1"/>
  <c r="AK53" i="1"/>
  <c r="AJ53" i="1"/>
  <c r="AK52" i="1"/>
  <c r="AJ52" i="1"/>
  <c r="AK51" i="1"/>
  <c r="AJ51" i="1"/>
  <c r="AK50" i="1"/>
  <c r="AJ50" i="1"/>
  <c r="AK49" i="1"/>
  <c r="AJ49" i="1"/>
  <c r="AK48" i="1"/>
  <c r="AJ48" i="1"/>
  <c r="AK47" i="1"/>
  <c r="AJ47" i="1"/>
  <c r="AK46" i="1"/>
  <c r="AJ46" i="1"/>
  <c r="AK45" i="1"/>
  <c r="AJ45" i="1"/>
  <c r="AK44" i="1"/>
  <c r="AJ44" i="1"/>
  <c r="AK43" i="1"/>
  <c r="AJ43" i="1"/>
  <c r="AK42" i="1"/>
  <c r="AJ42" i="1"/>
  <c r="AK41" i="1"/>
  <c r="AJ41" i="1"/>
  <c r="AK40" i="1"/>
  <c r="AJ40" i="1"/>
  <c r="AK39" i="1"/>
  <c r="AJ39" i="1"/>
  <c r="AK38" i="1"/>
  <c r="AJ38" i="1"/>
  <c r="AK37" i="1"/>
  <c r="AJ37" i="1"/>
  <c r="AK36" i="1"/>
  <c r="AJ36" i="1"/>
  <c r="AK35" i="1"/>
  <c r="AJ35" i="1"/>
  <c r="AK34" i="1"/>
  <c r="AJ34" i="1"/>
  <c r="AK33" i="1"/>
  <c r="AJ33" i="1"/>
  <c r="AK32" i="1"/>
  <c r="AJ32" i="1"/>
  <c r="AK31" i="1"/>
  <c r="AJ31" i="1"/>
  <c r="AK30" i="1"/>
  <c r="AJ30" i="1"/>
  <c r="AK29" i="1"/>
  <c r="AJ29" i="1"/>
  <c r="AK28" i="1"/>
  <c r="AJ28" i="1"/>
  <c r="AK27" i="1"/>
  <c r="AJ27" i="1"/>
  <c r="AK26" i="1"/>
  <c r="AJ26" i="1"/>
  <c r="AK25" i="1"/>
  <c r="AJ25" i="1"/>
  <c r="AK24" i="1"/>
  <c r="AJ24" i="1"/>
  <c r="AK23" i="1"/>
  <c r="AJ23" i="1"/>
  <c r="AK22" i="1"/>
  <c r="AJ22" i="1"/>
  <c r="AK21" i="1"/>
  <c r="AJ21" i="1"/>
  <c r="AK20" i="1"/>
  <c r="AJ20" i="1"/>
  <c r="AK19" i="1"/>
  <c r="AJ19" i="1"/>
  <c r="AK18" i="1"/>
  <c r="AJ18" i="1"/>
  <c r="AK17" i="1"/>
  <c r="AJ17" i="1"/>
  <c r="AK16" i="1"/>
  <c r="AJ16" i="1"/>
  <c r="AK15" i="1"/>
  <c r="AJ15" i="1"/>
  <c r="AH16" i="1"/>
  <c r="EZ114" i="8" l="1"/>
  <c r="EZ113" i="8"/>
  <c r="EZ112" i="8"/>
  <c r="EZ111" i="8"/>
  <c r="EZ110" i="8"/>
  <c r="EZ109" i="8"/>
  <c r="EZ108" i="8"/>
  <c r="EZ107" i="8"/>
  <c r="EZ106" i="8"/>
  <c r="EZ105" i="8"/>
  <c r="EZ104" i="8"/>
  <c r="EZ103" i="8"/>
  <c r="EZ102" i="8"/>
  <c r="EZ101" i="8"/>
  <c r="EZ100" i="8"/>
  <c r="EZ99" i="8"/>
  <c r="EZ98" i="8"/>
  <c r="EZ97" i="8"/>
  <c r="EZ96" i="8"/>
  <c r="EZ95" i="8"/>
  <c r="EZ94" i="8"/>
  <c r="EZ93" i="8"/>
  <c r="EZ92" i="8"/>
  <c r="EZ91" i="8"/>
  <c r="EZ90" i="8"/>
  <c r="EZ89" i="8"/>
  <c r="EZ88" i="8"/>
  <c r="EZ87" i="8"/>
  <c r="EZ86" i="8"/>
  <c r="EZ85" i="8"/>
  <c r="EZ84" i="8"/>
  <c r="EZ83" i="8"/>
  <c r="EZ82" i="8"/>
  <c r="EZ81" i="8"/>
  <c r="EZ80" i="8"/>
  <c r="EZ79" i="8"/>
  <c r="EZ78" i="8"/>
  <c r="EZ77" i="8"/>
  <c r="EZ76" i="8"/>
  <c r="EZ75" i="8"/>
  <c r="EZ74" i="8"/>
  <c r="EZ73" i="8"/>
  <c r="EZ72" i="8"/>
  <c r="EZ71" i="8"/>
  <c r="EZ70" i="8"/>
  <c r="EZ69" i="8"/>
  <c r="EZ68" i="8"/>
  <c r="EZ67" i="8"/>
  <c r="EZ66" i="8"/>
  <c r="EZ65" i="8"/>
  <c r="EZ64" i="8"/>
  <c r="EZ63" i="8"/>
  <c r="EZ62" i="8"/>
  <c r="EZ61" i="8"/>
  <c r="EZ60" i="8"/>
  <c r="EZ59" i="8"/>
  <c r="EZ58" i="8"/>
  <c r="EZ57" i="8"/>
  <c r="EZ56" i="8"/>
  <c r="EZ55" i="8"/>
  <c r="EZ54" i="8"/>
  <c r="EZ53" i="8"/>
  <c r="EZ52" i="8"/>
  <c r="EZ51" i="8"/>
  <c r="EZ50" i="8"/>
  <c r="EZ49" i="8"/>
  <c r="EZ48" i="8"/>
  <c r="EZ47" i="8"/>
  <c r="EZ46" i="8"/>
  <c r="EZ45" i="8"/>
  <c r="EZ44" i="8"/>
  <c r="EZ43" i="8"/>
  <c r="EZ42" i="8"/>
  <c r="EZ41" i="8"/>
  <c r="EZ40" i="8"/>
  <c r="EZ39" i="8"/>
  <c r="EZ38" i="8"/>
  <c r="EZ37" i="8"/>
  <c r="EZ36" i="8"/>
  <c r="EZ35" i="8"/>
  <c r="EZ34" i="8"/>
  <c r="EZ33" i="8"/>
  <c r="EZ32" i="8"/>
  <c r="EZ31" i="8"/>
  <c r="EZ30" i="8"/>
  <c r="EZ29" i="8"/>
  <c r="EZ28" i="8"/>
  <c r="EZ27" i="8"/>
  <c r="EZ26" i="8"/>
  <c r="EZ25" i="8"/>
  <c r="EZ24" i="8"/>
  <c r="EZ23" i="8"/>
  <c r="EZ22" i="8"/>
  <c r="EZ21" i="8"/>
  <c r="EZ20" i="8"/>
  <c r="EZ19" i="8"/>
  <c r="EZ18" i="8"/>
  <c r="EZ17" i="8"/>
  <c r="EZ16" i="8"/>
  <c r="EZ15" i="8"/>
  <c r="EZ114" i="1"/>
  <c r="EZ113" i="1"/>
  <c r="EZ112" i="1"/>
  <c r="EZ111" i="1"/>
  <c r="EZ110" i="1"/>
  <c r="EZ109" i="1"/>
  <c r="EZ108" i="1"/>
  <c r="EZ107" i="1"/>
  <c r="EZ106" i="1"/>
  <c r="EZ105" i="1"/>
  <c r="EZ104" i="1"/>
  <c r="EZ103" i="1"/>
  <c r="EZ102" i="1"/>
  <c r="EZ101" i="1"/>
  <c r="EZ100" i="1"/>
  <c r="EZ99" i="1"/>
  <c r="EZ98" i="1"/>
  <c r="EZ97" i="1"/>
  <c r="EZ96" i="1"/>
  <c r="EZ95" i="1"/>
  <c r="EZ94" i="1"/>
  <c r="EZ93" i="1"/>
  <c r="EZ92" i="1"/>
  <c r="EZ91" i="1"/>
  <c r="EZ90" i="1"/>
  <c r="EZ89" i="1"/>
  <c r="EZ88" i="1"/>
  <c r="EZ87" i="1"/>
  <c r="EZ86" i="1"/>
  <c r="EZ85" i="1"/>
  <c r="EZ84" i="1"/>
  <c r="EZ83" i="1"/>
  <c r="EZ82" i="1"/>
  <c r="EZ81" i="1"/>
  <c r="EZ80" i="1"/>
  <c r="EZ79" i="1"/>
  <c r="EZ78" i="1"/>
  <c r="EZ77" i="1"/>
  <c r="EZ76" i="1"/>
  <c r="EZ75" i="1"/>
  <c r="EZ74" i="1"/>
  <c r="EZ73" i="1"/>
  <c r="EZ72" i="1"/>
  <c r="EZ71" i="1"/>
  <c r="EZ70" i="1"/>
  <c r="EZ69" i="1"/>
  <c r="EZ68" i="1"/>
  <c r="EZ67" i="1"/>
  <c r="EZ66" i="1"/>
  <c r="EZ65" i="1"/>
  <c r="EZ64" i="1"/>
  <c r="EZ63" i="1"/>
  <c r="EZ62" i="1"/>
  <c r="EZ61" i="1"/>
  <c r="EZ60" i="1"/>
  <c r="EZ59" i="1"/>
  <c r="EZ58" i="1"/>
  <c r="EZ57" i="1"/>
  <c r="EZ56" i="1"/>
  <c r="EZ55" i="1"/>
  <c r="EZ54" i="1"/>
  <c r="EZ53" i="1"/>
  <c r="EZ52" i="1"/>
  <c r="EZ51" i="1"/>
  <c r="EZ50" i="1"/>
  <c r="EZ49" i="1"/>
  <c r="EZ48" i="1"/>
  <c r="EZ47" i="1"/>
  <c r="EZ46" i="1"/>
  <c r="EZ45" i="1"/>
  <c r="EZ44" i="1"/>
  <c r="EZ43" i="1"/>
  <c r="EZ42" i="1"/>
  <c r="EZ41" i="1"/>
  <c r="EZ40" i="1"/>
  <c r="EZ39" i="1"/>
  <c r="EZ38" i="1"/>
  <c r="EZ37" i="1"/>
  <c r="EZ36" i="1"/>
  <c r="EZ35" i="1"/>
  <c r="EZ34" i="1"/>
  <c r="EZ33" i="1"/>
  <c r="EZ32" i="1"/>
  <c r="EZ31" i="1"/>
  <c r="EZ30" i="1"/>
  <c r="EZ29" i="1"/>
  <c r="EZ28" i="1"/>
  <c r="EZ27" i="1"/>
  <c r="EZ26" i="1"/>
  <c r="EZ25" i="1"/>
  <c r="EZ24" i="1"/>
  <c r="EZ23" i="1"/>
  <c r="EZ22" i="1"/>
  <c r="EZ21" i="1"/>
  <c r="EZ20" i="1"/>
  <c r="EZ19" i="1"/>
  <c r="EZ18" i="1"/>
  <c r="EZ17" i="1"/>
  <c r="EZ16" i="1"/>
  <c r="FE15" i="1"/>
  <c r="EZ15" i="1"/>
  <c r="FC15" i="1" l="1"/>
  <c r="FF114" i="8"/>
  <c r="FE114" i="8"/>
  <c r="FF113" i="8"/>
  <c r="FE113" i="8"/>
  <c r="FF112" i="8"/>
  <c r="FE112" i="8"/>
  <c r="FF111" i="8"/>
  <c r="FE111" i="8"/>
  <c r="FF110" i="8"/>
  <c r="FE110" i="8"/>
  <c r="FF109" i="8"/>
  <c r="FE109" i="8"/>
  <c r="FF108" i="8"/>
  <c r="FE108" i="8"/>
  <c r="FF107" i="8"/>
  <c r="FE107" i="8"/>
  <c r="FF106" i="8"/>
  <c r="FE106" i="8"/>
  <c r="FF105" i="8"/>
  <c r="FE105" i="8"/>
  <c r="FF104" i="8"/>
  <c r="FE104" i="8"/>
  <c r="FF103" i="8"/>
  <c r="FE103" i="8"/>
  <c r="FF102" i="8"/>
  <c r="FE102" i="8"/>
  <c r="FF101" i="8"/>
  <c r="FE101" i="8"/>
  <c r="FF100" i="8"/>
  <c r="FE100" i="8"/>
  <c r="FF99" i="8"/>
  <c r="FE99" i="8"/>
  <c r="FF98" i="8"/>
  <c r="FE98" i="8"/>
  <c r="FF97" i="8"/>
  <c r="FE97" i="8"/>
  <c r="FF96" i="8"/>
  <c r="FE96" i="8"/>
  <c r="FF95" i="8"/>
  <c r="FE95" i="8"/>
  <c r="FF94" i="8"/>
  <c r="FE94" i="8"/>
  <c r="FF93" i="8"/>
  <c r="FE93" i="8"/>
  <c r="FD93" i="8" s="1"/>
  <c r="FF92" i="8"/>
  <c r="FE92" i="8"/>
  <c r="FF91" i="8"/>
  <c r="FE91" i="8"/>
  <c r="FF90" i="8"/>
  <c r="FE90" i="8"/>
  <c r="FF89" i="8"/>
  <c r="FE89" i="8"/>
  <c r="FF88" i="8"/>
  <c r="FE88" i="8"/>
  <c r="FF87" i="8"/>
  <c r="FE87" i="8"/>
  <c r="FF86" i="8"/>
  <c r="FE86" i="8"/>
  <c r="FF85" i="8"/>
  <c r="FE85" i="8"/>
  <c r="FF84" i="8"/>
  <c r="FE84" i="8"/>
  <c r="FF83" i="8"/>
  <c r="FE83" i="8"/>
  <c r="FF82" i="8"/>
  <c r="FE82" i="8"/>
  <c r="FF81" i="8"/>
  <c r="FE81" i="8"/>
  <c r="FE80" i="8"/>
  <c r="FE79" i="8"/>
  <c r="FE78" i="8"/>
  <c r="FE77" i="8"/>
  <c r="FE76" i="8"/>
  <c r="FE75" i="8"/>
  <c r="FE74" i="8"/>
  <c r="FE73" i="8"/>
  <c r="FE72" i="8"/>
  <c r="FE71" i="8"/>
  <c r="FE70" i="8"/>
  <c r="FE69" i="8"/>
  <c r="FE68" i="8"/>
  <c r="FE67" i="8"/>
  <c r="FE66" i="8"/>
  <c r="FE65" i="8"/>
  <c r="FE64" i="8"/>
  <c r="FE63" i="8"/>
  <c r="FE62" i="8"/>
  <c r="FE61" i="8"/>
  <c r="FE60" i="8"/>
  <c r="FE59" i="8"/>
  <c r="FE58" i="8"/>
  <c r="FE57" i="8"/>
  <c r="FE56" i="8"/>
  <c r="FE55" i="8"/>
  <c r="FE54" i="8"/>
  <c r="FE53" i="8"/>
  <c r="FE52" i="8"/>
  <c r="FE51" i="8"/>
  <c r="FE50" i="8"/>
  <c r="FE49" i="8"/>
  <c r="FE48" i="8"/>
  <c r="FE47" i="8"/>
  <c r="FE46" i="8"/>
  <c r="FE45" i="8"/>
  <c r="FE44" i="8"/>
  <c r="FE43" i="8"/>
  <c r="FE42" i="8"/>
  <c r="FE41" i="8"/>
  <c r="FE40" i="8"/>
  <c r="FE39" i="8"/>
  <c r="FE38" i="8"/>
  <c r="FE37" i="8"/>
  <c r="FE36" i="8"/>
  <c r="FE35" i="8"/>
  <c r="FE34" i="8"/>
  <c r="FE33" i="8"/>
  <c r="FE32" i="8"/>
  <c r="FE31" i="8"/>
  <c r="FE30" i="8"/>
  <c r="FE29" i="8"/>
  <c r="FE28" i="8"/>
  <c r="FE27" i="8"/>
  <c r="FE26" i="8"/>
  <c r="FE25" i="8"/>
  <c r="FE24" i="8"/>
  <c r="FE23" i="8"/>
  <c r="FE22" i="8"/>
  <c r="FE21" i="8"/>
  <c r="FE20" i="8"/>
  <c r="FE19" i="8"/>
  <c r="FE18" i="8"/>
  <c r="FE17" i="8"/>
  <c r="FE16" i="8"/>
  <c r="FE15" i="8"/>
  <c r="EM114" i="8"/>
  <c r="EL114" i="8"/>
  <c r="EM113" i="8"/>
  <c r="EL113" i="8"/>
  <c r="EM112" i="8"/>
  <c r="EL112" i="8"/>
  <c r="EM111" i="8"/>
  <c r="EL111" i="8"/>
  <c r="EM110" i="8"/>
  <c r="EL110" i="8"/>
  <c r="EM109" i="8"/>
  <c r="EL109" i="8"/>
  <c r="EM108" i="8"/>
  <c r="EL108" i="8"/>
  <c r="EM107" i="8"/>
  <c r="EL107" i="8"/>
  <c r="EM106" i="8"/>
  <c r="EL106" i="8"/>
  <c r="EM105" i="8"/>
  <c r="EL105" i="8"/>
  <c r="EM104" i="8"/>
  <c r="EL104" i="8"/>
  <c r="EM103" i="8"/>
  <c r="EL103" i="8"/>
  <c r="EM102" i="8"/>
  <c r="EL102" i="8"/>
  <c r="EM101" i="8"/>
  <c r="EL101" i="8"/>
  <c r="EM100" i="8"/>
  <c r="EL100" i="8"/>
  <c r="EM99" i="8"/>
  <c r="EL99" i="8"/>
  <c r="EM98" i="8"/>
  <c r="EL98" i="8"/>
  <c r="EM97" i="8"/>
  <c r="EL97" i="8"/>
  <c r="EM96" i="8"/>
  <c r="EL96" i="8"/>
  <c r="EM95" i="8"/>
  <c r="EL95" i="8"/>
  <c r="EM94" i="8"/>
  <c r="EL94" i="8"/>
  <c r="EM93" i="8"/>
  <c r="EL93" i="8"/>
  <c r="EM92" i="8"/>
  <c r="EL92" i="8"/>
  <c r="EM91" i="8"/>
  <c r="EL91" i="8"/>
  <c r="EM90" i="8"/>
  <c r="EL90" i="8"/>
  <c r="EM89" i="8"/>
  <c r="EL89" i="8"/>
  <c r="EM88" i="8"/>
  <c r="EL88" i="8"/>
  <c r="EM87" i="8"/>
  <c r="EL87" i="8"/>
  <c r="EM86" i="8"/>
  <c r="EL86" i="8"/>
  <c r="EM85" i="8"/>
  <c r="EL85" i="8"/>
  <c r="EM84" i="8"/>
  <c r="EL84" i="8"/>
  <c r="EM83" i="8"/>
  <c r="EL83" i="8"/>
  <c r="EM82" i="8"/>
  <c r="EL82" i="8"/>
  <c r="EM81" i="8"/>
  <c r="EL81" i="8"/>
  <c r="EM80" i="8"/>
  <c r="EL80" i="8"/>
  <c r="EM79" i="8"/>
  <c r="EL79" i="8"/>
  <c r="EM78" i="8"/>
  <c r="EL78" i="8"/>
  <c r="EM77" i="8"/>
  <c r="EL77" i="8"/>
  <c r="EM76" i="8"/>
  <c r="EL76" i="8"/>
  <c r="EM75" i="8"/>
  <c r="EL75" i="8"/>
  <c r="EM74" i="8"/>
  <c r="EL74" i="8"/>
  <c r="EM73" i="8"/>
  <c r="EL73" i="8"/>
  <c r="EM72" i="8"/>
  <c r="EL72" i="8"/>
  <c r="EM71" i="8"/>
  <c r="EL71" i="8"/>
  <c r="EM70" i="8"/>
  <c r="EL70" i="8"/>
  <c r="EM69" i="8"/>
  <c r="EL69" i="8"/>
  <c r="EM68" i="8"/>
  <c r="EL68" i="8"/>
  <c r="EM67" i="8"/>
  <c r="EL67" i="8"/>
  <c r="EM66" i="8"/>
  <c r="EL66" i="8"/>
  <c r="EM65" i="8"/>
  <c r="EL65" i="8"/>
  <c r="EM64" i="8"/>
  <c r="EL64" i="8"/>
  <c r="EM63" i="8"/>
  <c r="EL63" i="8"/>
  <c r="EM62" i="8"/>
  <c r="EL62" i="8"/>
  <c r="EM61" i="8"/>
  <c r="EL61" i="8"/>
  <c r="EM60" i="8"/>
  <c r="EL60" i="8"/>
  <c r="EM59" i="8"/>
  <c r="EL59" i="8"/>
  <c r="EM58" i="8"/>
  <c r="EL58" i="8"/>
  <c r="EM57" i="8"/>
  <c r="EL57" i="8"/>
  <c r="EM56" i="8"/>
  <c r="EL56" i="8"/>
  <c r="EM55" i="8"/>
  <c r="EL55" i="8"/>
  <c r="EM54" i="8"/>
  <c r="EL54" i="8"/>
  <c r="EM53" i="8"/>
  <c r="EL53" i="8"/>
  <c r="EM52" i="8"/>
  <c r="EL52" i="8"/>
  <c r="EM51" i="8"/>
  <c r="EL51" i="8"/>
  <c r="EM50" i="8"/>
  <c r="EL50" i="8"/>
  <c r="EM49" i="8"/>
  <c r="EL49" i="8"/>
  <c r="EM48" i="8"/>
  <c r="EL48" i="8"/>
  <c r="EM47" i="8"/>
  <c r="EL47" i="8"/>
  <c r="EM46" i="8"/>
  <c r="EL46" i="8"/>
  <c r="EM45" i="8"/>
  <c r="EL45" i="8"/>
  <c r="EL44" i="8"/>
  <c r="EL43" i="8"/>
  <c r="EL42" i="8"/>
  <c r="EL41" i="8"/>
  <c r="EL40" i="8"/>
  <c r="EL39" i="8"/>
  <c r="EL38" i="8"/>
  <c r="EL37" i="8"/>
  <c r="EL36" i="8"/>
  <c r="EL35" i="8"/>
  <c r="EL34" i="8"/>
  <c r="EL33" i="8"/>
  <c r="EL32" i="8"/>
  <c r="EL31" i="8"/>
  <c r="EL30" i="8"/>
  <c r="EL29" i="8"/>
  <c r="EL28" i="8"/>
  <c r="EL27" i="8"/>
  <c r="EL26" i="8"/>
  <c r="EL25" i="8"/>
  <c r="EL24" i="8"/>
  <c r="EL23" i="8"/>
  <c r="EL22" i="8"/>
  <c r="EL21" i="8"/>
  <c r="EL20" i="8"/>
  <c r="EL19" i="8"/>
  <c r="EL18" i="8"/>
  <c r="EL17" i="8"/>
  <c r="EL16" i="8"/>
  <c r="EL15" i="8"/>
  <c r="EC114" i="8"/>
  <c r="EB114" i="8"/>
  <c r="EC113" i="8"/>
  <c r="EB113" i="8"/>
  <c r="EC112" i="8"/>
  <c r="EB112" i="8"/>
  <c r="EC111" i="8"/>
  <c r="EB111" i="8"/>
  <c r="EC110" i="8"/>
  <c r="EB110" i="8"/>
  <c r="EC109" i="8"/>
  <c r="EB109" i="8"/>
  <c r="EC108" i="8"/>
  <c r="EB108" i="8"/>
  <c r="EC107" i="8"/>
  <c r="EB107" i="8"/>
  <c r="EC106" i="8"/>
  <c r="EB106" i="8"/>
  <c r="EC105" i="8"/>
  <c r="EB105" i="8"/>
  <c r="EC104" i="8"/>
  <c r="EB104" i="8"/>
  <c r="EC103" i="8"/>
  <c r="EB103" i="8"/>
  <c r="EC102" i="8"/>
  <c r="EB102" i="8"/>
  <c r="EC101" i="8"/>
  <c r="EB101" i="8"/>
  <c r="EC100" i="8"/>
  <c r="EB100" i="8"/>
  <c r="EC99" i="8"/>
  <c r="EB99" i="8"/>
  <c r="EC98" i="8"/>
  <c r="EB98" i="8"/>
  <c r="EC97" i="8"/>
  <c r="EB97" i="8"/>
  <c r="EC96" i="8"/>
  <c r="EB96" i="8"/>
  <c r="EC95" i="8"/>
  <c r="EB95" i="8"/>
  <c r="EC94" i="8"/>
  <c r="EB94" i="8"/>
  <c r="EC93" i="8"/>
  <c r="EB93" i="8"/>
  <c r="EC92" i="8"/>
  <c r="EB92" i="8"/>
  <c r="EC91" i="8"/>
  <c r="EB91" i="8"/>
  <c r="EC90" i="8"/>
  <c r="EB90" i="8"/>
  <c r="EC89" i="8"/>
  <c r="EB89" i="8"/>
  <c r="EC88" i="8"/>
  <c r="EB88" i="8"/>
  <c r="EC87" i="8"/>
  <c r="EB87" i="8"/>
  <c r="EC86" i="8"/>
  <c r="EB86" i="8"/>
  <c r="EC85" i="8"/>
  <c r="EB85" i="8"/>
  <c r="EC84" i="8"/>
  <c r="EB84" i="8"/>
  <c r="EC83" i="8"/>
  <c r="EB83" i="8"/>
  <c r="EC82" i="8"/>
  <c r="EB82" i="8"/>
  <c r="EC81" i="8"/>
  <c r="EB81" i="8"/>
  <c r="EC80" i="8"/>
  <c r="EB80" i="8"/>
  <c r="EC79" i="8"/>
  <c r="EB79" i="8"/>
  <c r="EC78" i="8"/>
  <c r="EB78" i="8"/>
  <c r="EC77" i="8"/>
  <c r="EB77" i="8"/>
  <c r="EC76" i="8"/>
  <c r="EB76" i="8"/>
  <c r="EC75" i="8"/>
  <c r="EB75" i="8"/>
  <c r="EC74" i="8"/>
  <c r="EB74" i="8"/>
  <c r="EC73" i="8"/>
  <c r="EB73" i="8"/>
  <c r="EC72" i="8"/>
  <c r="EB72" i="8"/>
  <c r="EC71" i="8"/>
  <c r="EB71" i="8"/>
  <c r="EC70" i="8"/>
  <c r="EB70" i="8"/>
  <c r="EC69" i="8"/>
  <c r="EB69" i="8"/>
  <c r="EC68" i="8"/>
  <c r="EB68" i="8"/>
  <c r="EC67" i="8"/>
  <c r="EB67" i="8"/>
  <c r="EC66" i="8"/>
  <c r="EB66" i="8"/>
  <c r="EC65" i="8"/>
  <c r="EB65" i="8"/>
  <c r="EC64" i="8"/>
  <c r="EB64" i="8"/>
  <c r="EC63" i="8"/>
  <c r="EB63" i="8"/>
  <c r="EC62" i="8"/>
  <c r="EB62" i="8"/>
  <c r="EC61" i="8"/>
  <c r="EB61" i="8"/>
  <c r="EC60" i="8"/>
  <c r="EB60" i="8"/>
  <c r="EC59" i="8"/>
  <c r="EB59" i="8"/>
  <c r="EC58" i="8"/>
  <c r="EB58" i="8"/>
  <c r="EC57" i="8"/>
  <c r="EB57" i="8"/>
  <c r="EC56" i="8"/>
  <c r="EB56" i="8"/>
  <c r="EC55" i="8"/>
  <c r="EB55" i="8"/>
  <c r="EC54" i="8"/>
  <c r="EB54" i="8"/>
  <c r="EC53" i="8"/>
  <c r="EB53" i="8"/>
  <c r="EC52" i="8"/>
  <c r="EB52" i="8"/>
  <c r="EC51" i="8"/>
  <c r="EB51" i="8"/>
  <c r="EC50" i="8"/>
  <c r="EB50" i="8"/>
  <c r="EC49" i="8"/>
  <c r="EB49" i="8"/>
  <c r="EC48" i="8"/>
  <c r="EB48" i="8"/>
  <c r="EC47" i="8"/>
  <c r="EB47" i="8"/>
  <c r="EC46" i="8"/>
  <c r="EB46" i="8"/>
  <c r="EC45" i="8"/>
  <c r="EB45" i="8"/>
  <c r="EB44" i="8"/>
  <c r="EB43" i="8"/>
  <c r="EB42" i="8"/>
  <c r="EB41" i="8"/>
  <c r="EB40" i="8"/>
  <c r="EB39" i="8"/>
  <c r="EB38" i="8"/>
  <c r="EB37" i="8"/>
  <c r="EB36" i="8"/>
  <c r="EB35" i="8"/>
  <c r="EB34" i="8"/>
  <c r="EB33" i="8"/>
  <c r="EB32" i="8"/>
  <c r="EB31" i="8"/>
  <c r="EB30" i="8"/>
  <c r="EB29" i="8"/>
  <c r="EB28" i="8"/>
  <c r="EB27" i="8"/>
  <c r="EB26" i="8"/>
  <c r="EB25" i="8"/>
  <c r="EB24" i="8"/>
  <c r="EB23" i="8"/>
  <c r="EB22" i="8"/>
  <c r="EB21" i="8"/>
  <c r="EB20" i="8"/>
  <c r="EB19" i="8"/>
  <c r="EB18" i="8"/>
  <c r="EB17" i="8"/>
  <c r="EB16" i="8"/>
  <c r="EB15" i="8"/>
  <c r="DS114" i="8"/>
  <c r="DR114" i="8"/>
  <c r="DS113" i="8"/>
  <c r="DR113" i="8"/>
  <c r="DS112" i="8"/>
  <c r="DR112" i="8"/>
  <c r="DS111" i="8"/>
  <c r="DR111" i="8"/>
  <c r="DS110" i="8"/>
  <c r="DR110" i="8"/>
  <c r="DS109" i="8"/>
  <c r="DR109" i="8"/>
  <c r="DS108" i="8"/>
  <c r="DR108" i="8"/>
  <c r="DS107" i="8"/>
  <c r="DR107" i="8"/>
  <c r="DS106" i="8"/>
  <c r="DR106" i="8"/>
  <c r="DS105" i="8"/>
  <c r="DR105" i="8"/>
  <c r="DS104" i="8"/>
  <c r="DR104" i="8"/>
  <c r="DS103" i="8"/>
  <c r="DR103" i="8"/>
  <c r="DS102" i="8"/>
  <c r="DR102" i="8"/>
  <c r="DS101" i="8"/>
  <c r="DR101" i="8"/>
  <c r="DS100" i="8"/>
  <c r="DR100" i="8"/>
  <c r="DS99" i="8"/>
  <c r="DR99" i="8"/>
  <c r="DS98" i="8"/>
  <c r="DR98" i="8"/>
  <c r="DS97" i="8"/>
  <c r="DR97" i="8"/>
  <c r="DS96" i="8"/>
  <c r="DR96" i="8"/>
  <c r="DS95" i="8"/>
  <c r="DR95" i="8"/>
  <c r="DS94" i="8"/>
  <c r="DR94" i="8"/>
  <c r="DS93" i="8"/>
  <c r="DR93" i="8"/>
  <c r="DS92" i="8"/>
  <c r="DR92" i="8"/>
  <c r="DS91" i="8"/>
  <c r="DR91" i="8"/>
  <c r="DS90" i="8"/>
  <c r="DR90" i="8"/>
  <c r="DS89" i="8"/>
  <c r="DR89" i="8"/>
  <c r="DS88" i="8"/>
  <c r="DR88" i="8"/>
  <c r="DS87" i="8"/>
  <c r="DR87" i="8"/>
  <c r="DS86" i="8"/>
  <c r="DR86" i="8"/>
  <c r="DS85" i="8"/>
  <c r="DR85" i="8"/>
  <c r="DS84" i="8"/>
  <c r="DR84" i="8"/>
  <c r="DS83" i="8"/>
  <c r="DR83" i="8"/>
  <c r="DS82" i="8"/>
  <c r="DR82" i="8"/>
  <c r="DS81" i="8"/>
  <c r="DR81" i="8"/>
  <c r="DS80" i="8"/>
  <c r="DR80" i="8"/>
  <c r="DS79" i="8"/>
  <c r="DR79" i="8"/>
  <c r="DS78" i="8"/>
  <c r="DR78" i="8"/>
  <c r="DS77" i="8"/>
  <c r="DR77" i="8"/>
  <c r="DS76" i="8"/>
  <c r="DR76" i="8"/>
  <c r="DS75" i="8"/>
  <c r="DR75" i="8"/>
  <c r="DS74" i="8"/>
  <c r="DR74" i="8"/>
  <c r="DS73" i="8"/>
  <c r="DR73" i="8"/>
  <c r="DS72" i="8"/>
  <c r="DR72" i="8"/>
  <c r="DS71" i="8"/>
  <c r="DR71" i="8"/>
  <c r="DS70" i="8"/>
  <c r="DR70" i="8"/>
  <c r="DS69" i="8"/>
  <c r="DR69" i="8"/>
  <c r="DS68" i="8"/>
  <c r="DR68" i="8"/>
  <c r="DS67" i="8"/>
  <c r="DR67" i="8"/>
  <c r="DS66" i="8"/>
  <c r="DR66" i="8"/>
  <c r="DS65" i="8"/>
  <c r="DR65" i="8"/>
  <c r="DS64" i="8"/>
  <c r="DR64" i="8"/>
  <c r="DS63" i="8"/>
  <c r="DR63" i="8"/>
  <c r="DS62" i="8"/>
  <c r="DR62" i="8"/>
  <c r="DS61" i="8"/>
  <c r="DR61" i="8"/>
  <c r="DS60" i="8"/>
  <c r="DR60" i="8"/>
  <c r="DS59" i="8"/>
  <c r="DR59" i="8"/>
  <c r="DS58" i="8"/>
  <c r="DR58" i="8"/>
  <c r="DS57" i="8"/>
  <c r="DR57" i="8"/>
  <c r="DS56" i="8"/>
  <c r="DR56" i="8"/>
  <c r="DS55" i="8"/>
  <c r="DR55" i="8"/>
  <c r="DS54" i="8"/>
  <c r="DR54" i="8"/>
  <c r="DS53" i="8"/>
  <c r="DR53" i="8"/>
  <c r="DS52" i="8"/>
  <c r="DR52" i="8"/>
  <c r="DS51" i="8"/>
  <c r="DR51" i="8"/>
  <c r="DS50" i="8"/>
  <c r="DR50" i="8"/>
  <c r="DS49" i="8"/>
  <c r="DR49" i="8"/>
  <c r="DS48" i="8"/>
  <c r="DR48" i="8"/>
  <c r="DS47" i="8"/>
  <c r="DR47" i="8"/>
  <c r="DS46" i="8"/>
  <c r="DR46" i="8"/>
  <c r="DS45" i="8"/>
  <c r="DR45" i="8"/>
  <c r="DR44" i="8"/>
  <c r="DR43" i="8"/>
  <c r="DR42" i="8"/>
  <c r="DR41" i="8"/>
  <c r="DR40" i="8"/>
  <c r="DR39" i="8"/>
  <c r="DR38" i="8"/>
  <c r="DR37" i="8"/>
  <c r="DR36" i="8"/>
  <c r="DR35" i="8"/>
  <c r="DR34" i="8"/>
  <c r="DR33" i="8"/>
  <c r="DR32" i="8"/>
  <c r="DR31" i="8"/>
  <c r="DR30" i="8"/>
  <c r="DR29" i="8"/>
  <c r="DR28" i="8"/>
  <c r="DR27" i="8"/>
  <c r="DR26" i="8"/>
  <c r="DR25" i="8"/>
  <c r="DR24" i="8"/>
  <c r="DR23" i="8"/>
  <c r="DR22" i="8"/>
  <c r="DR21" i="8"/>
  <c r="DR20" i="8"/>
  <c r="DR19" i="8"/>
  <c r="DR18" i="8"/>
  <c r="DR17" i="8"/>
  <c r="DR16" i="8"/>
  <c r="DR15" i="8"/>
  <c r="DI114" i="8"/>
  <c r="DH114" i="8"/>
  <c r="DI113" i="8"/>
  <c r="DH113" i="8"/>
  <c r="DI112" i="8"/>
  <c r="DH112" i="8"/>
  <c r="DI111" i="8"/>
  <c r="DH111" i="8"/>
  <c r="DI110" i="8"/>
  <c r="DH110" i="8"/>
  <c r="DI109" i="8"/>
  <c r="DH109" i="8"/>
  <c r="DI108" i="8"/>
  <c r="DH108" i="8"/>
  <c r="DI107" i="8"/>
  <c r="DH107" i="8"/>
  <c r="DI106" i="8"/>
  <c r="DH106" i="8"/>
  <c r="DI105" i="8"/>
  <c r="DH105" i="8"/>
  <c r="DI104" i="8"/>
  <c r="DH104" i="8"/>
  <c r="DI103" i="8"/>
  <c r="DH103" i="8"/>
  <c r="DI102" i="8"/>
  <c r="DH102" i="8"/>
  <c r="DI101" i="8"/>
  <c r="DH101" i="8"/>
  <c r="DI100" i="8"/>
  <c r="DH100" i="8"/>
  <c r="DI99" i="8"/>
  <c r="DH99" i="8"/>
  <c r="DI98" i="8"/>
  <c r="DH98" i="8"/>
  <c r="DI97" i="8"/>
  <c r="DH97" i="8"/>
  <c r="DI96" i="8"/>
  <c r="DH96" i="8"/>
  <c r="DI95" i="8"/>
  <c r="DH95" i="8"/>
  <c r="DI94" i="8"/>
  <c r="DH94" i="8"/>
  <c r="DI93" i="8"/>
  <c r="DH93" i="8"/>
  <c r="DI92" i="8"/>
  <c r="DH92" i="8"/>
  <c r="DI91" i="8"/>
  <c r="DH91" i="8"/>
  <c r="DI90" i="8"/>
  <c r="DH90" i="8"/>
  <c r="DI89" i="8"/>
  <c r="DH89" i="8"/>
  <c r="DI88" i="8"/>
  <c r="DH88" i="8"/>
  <c r="DI87" i="8"/>
  <c r="DH87" i="8"/>
  <c r="DI86" i="8"/>
  <c r="DH86" i="8"/>
  <c r="DI85" i="8"/>
  <c r="DH85" i="8"/>
  <c r="DI84" i="8"/>
  <c r="DH84" i="8"/>
  <c r="DI83" i="8"/>
  <c r="DH83" i="8"/>
  <c r="DI82" i="8"/>
  <c r="DH82" i="8"/>
  <c r="DI81" i="8"/>
  <c r="DH81" i="8"/>
  <c r="DI80" i="8"/>
  <c r="DH80" i="8"/>
  <c r="DI79" i="8"/>
  <c r="DH79" i="8"/>
  <c r="DI78" i="8"/>
  <c r="DH78" i="8"/>
  <c r="DI77" i="8"/>
  <c r="DH77" i="8"/>
  <c r="DI76" i="8"/>
  <c r="DH76" i="8"/>
  <c r="DI75" i="8"/>
  <c r="DH75" i="8"/>
  <c r="DI74" i="8"/>
  <c r="DH74" i="8"/>
  <c r="DI73" i="8"/>
  <c r="DH73" i="8"/>
  <c r="DI72" i="8"/>
  <c r="DH72" i="8"/>
  <c r="DI71" i="8"/>
  <c r="DH71" i="8"/>
  <c r="DI70" i="8"/>
  <c r="DH70" i="8"/>
  <c r="DI69" i="8"/>
  <c r="DH69" i="8"/>
  <c r="DI68" i="8"/>
  <c r="DH68" i="8"/>
  <c r="DI67" i="8"/>
  <c r="DH67" i="8"/>
  <c r="DI66" i="8"/>
  <c r="DH66" i="8"/>
  <c r="DI65" i="8"/>
  <c r="DH65" i="8"/>
  <c r="DI64" i="8"/>
  <c r="DH64" i="8"/>
  <c r="DI63" i="8"/>
  <c r="DH63" i="8"/>
  <c r="DI62" i="8"/>
  <c r="DH62" i="8"/>
  <c r="DI61" i="8"/>
  <c r="DH61" i="8"/>
  <c r="DI60" i="8"/>
  <c r="DH60" i="8"/>
  <c r="DI59" i="8"/>
  <c r="DH59" i="8"/>
  <c r="DI58" i="8"/>
  <c r="DH58" i="8"/>
  <c r="DI57" i="8"/>
  <c r="DH57" i="8"/>
  <c r="DI56" i="8"/>
  <c r="DH56" i="8"/>
  <c r="DI55" i="8"/>
  <c r="DH55" i="8"/>
  <c r="DI54" i="8"/>
  <c r="DH54" i="8"/>
  <c r="DI53" i="8"/>
  <c r="DH53" i="8"/>
  <c r="DI52" i="8"/>
  <c r="DH52" i="8"/>
  <c r="DI51" i="8"/>
  <c r="DH51" i="8"/>
  <c r="DI50" i="8"/>
  <c r="DH50" i="8"/>
  <c r="DI49" i="8"/>
  <c r="DH49" i="8"/>
  <c r="DI48" i="8"/>
  <c r="DH48" i="8"/>
  <c r="DI47" i="8"/>
  <c r="DH47" i="8"/>
  <c r="DI46" i="8"/>
  <c r="DH46" i="8"/>
  <c r="DI45" i="8"/>
  <c r="DH45" i="8"/>
  <c r="DH44" i="8"/>
  <c r="DH43" i="8"/>
  <c r="DH42" i="8"/>
  <c r="DH41" i="8"/>
  <c r="DH40" i="8"/>
  <c r="DH39" i="8"/>
  <c r="DH38" i="8"/>
  <c r="DH37" i="8"/>
  <c r="DH36" i="8"/>
  <c r="DH35" i="8"/>
  <c r="DH34" i="8"/>
  <c r="DH33" i="8"/>
  <c r="DH32" i="8"/>
  <c r="DH31" i="8"/>
  <c r="DH30" i="8"/>
  <c r="DH29" i="8"/>
  <c r="DH28" i="8"/>
  <c r="DH27" i="8"/>
  <c r="DH26" i="8"/>
  <c r="DH25" i="8"/>
  <c r="DH24" i="8"/>
  <c r="DH23" i="8"/>
  <c r="DH22" i="8"/>
  <c r="DH21" i="8"/>
  <c r="DH20" i="8"/>
  <c r="DH19" i="8"/>
  <c r="DH18" i="8"/>
  <c r="DH17" i="8"/>
  <c r="DH16" i="8"/>
  <c r="DH15" i="8"/>
  <c r="CY114" i="8"/>
  <c r="CX114" i="8"/>
  <c r="CY113" i="8"/>
  <c r="CX113" i="8"/>
  <c r="CY112" i="8"/>
  <c r="CX112" i="8"/>
  <c r="CY111" i="8"/>
  <c r="CX111" i="8"/>
  <c r="CY110" i="8"/>
  <c r="CX110" i="8"/>
  <c r="CY109" i="8"/>
  <c r="CX109" i="8"/>
  <c r="CY108" i="8"/>
  <c r="CX108" i="8"/>
  <c r="CY107" i="8"/>
  <c r="CX107" i="8"/>
  <c r="CY106" i="8"/>
  <c r="CX106" i="8"/>
  <c r="CY105" i="8"/>
  <c r="CX105" i="8"/>
  <c r="CY104" i="8"/>
  <c r="CX104" i="8"/>
  <c r="CY103" i="8"/>
  <c r="CX103" i="8"/>
  <c r="CY102" i="8"/>
  <c r="CX102" i="8"/>
  <c r="CY101" i="8"/>
  <c r="CX101" i="8"/>
  <c r="CY100" i="8"/>
  <c r="CX100" i="8"/>
  <c r="CY99" i="8"/>
  <c r="CX99" i="8"/>
  <c r="CY98" i="8"/>
  <c r="CX98" i="8"/>
  <c r="CY97" i="8"/>
  <c r="CX97" i="8"/>
  <c r="CY96" i="8"/>
  <c r="CX96" i="8"/>
  <c r="CY95" i="8"/>
  <c r="CX95" i="8"/>
  <c r="CY94" i="8"/>
  <c r="CX94" i="8"/>
  <c r="CY93" i="8"/>
  <c r="CX93" i="8"/>
  <c r="CY92" i="8"/>
  <c r="CX92" i="8"/>
  <c r="CY91" i="8"/>
  <c r="CX91" i="8"/>
  <c r="CY90" i="8"/>
  <c r="CX90" i="8"/>
  <c r="CY89" i="8"/>
  <c r="CX89" i="8"/>
  <c r="CY88" i="8"/>
  <c r="CX88" i="8"/>
  <c r="CY87" i="8"/>
  <c r="CX87" i="8"/>
  <c r="CY86" i="8"/>
  <c r="CX86" i="8"/>
  <c r="CY85" i="8"/>
  <c r="CX85" i="8"/>
  <c r="CY84" i="8"/>
  <c r="CX84" i="8"/>
  <c r="CY83" i="8"/>
  <c r="CX83" i="8"/>
  <c r="CY82" i="8"/>
  <c r="CX82" i="8"/>
  <c r="CY81" i="8"/>
  <c r="CX81" i="8"/>
  <c r="CX80" i="8"/>
  <c r="CX79" i="8"/>
  <c r="CX78" i="8"/>
  <c r="CX77" i="8"/>
  <c r="CX76" i="8"/>
  <c r="CX75" i="8"/>
  <c r="CX74" i="8"/>
  <c r="CX73" i="8"/>
  <c r="CX72" i="8"/>
  <c r="CX71" i="8"/>
  <c r="CX70" i="8"/>
  <c r="CX69" i="8"/>
  <c r="CX68" i="8"/>
  <c r="CX67" i="8"/>
  <c r="CX66" i="8"/>
  <c r="CX65" i="8"/>
  <c r="CX64" i="8"/>
  <c r="CX63" i="8"/>
  <c r="CX62" i="8"/>
  <c r="CX61" i="8"/>
  <c r="CX60" i="8"/>
  <c r="CX59" i="8"/>
  <c r="CX58" i="8"/>
  <c r="CX57" i="8"/>
  <c r="CX56" i="8"/>
  <c r="CX55" i="8"/>
  <c r="CX54" i="8"/>
  <c r="CX53" i="8"/>
  <c r="CX52" i="8"/>
  <c r="CX51" i="8"/>
  <c r="CX50" i="8"/>
  <c r="CX49" i="8"/>
  <c r="CX48" i="8"/>
  <c r="CX47" i="8"/>
  <c r="CX46" i="8"/>
  <c r="CX45" i="8"/>
  <c r="CX44" i="8"/>
  <c r="CX43" i="8"/>
  <c r="CX42" i="8"/>
  <c r="CX41" i="8"/>
  <c r="CX40" i="8"/>
  <c r="CX39" i="8"/>
  <c r="CX38" i="8"/>
  <c r="CX37" i="8"/>
  <c r="CX36" i="8"/>
  <c r="CX35" i="8"/>
  <c r="CX34" i="8"/>
  <c r="CX33" i="8"/>
  <c r="CX32" i="8"/>
  <c r="CX31" i="8"/>
  <c r="CX30" i="8"/>
  <c r="CX29" i="8"/>
  <c r="CX28" i="8"/>
  <c r="CX27" i="8"/>
  <c r="CX26" i="8"/>
  <c r="CX25" i="8"/>
  <c r="CX24" i="8"/>
  <c r="CX23" i="8"/>
  <c r="CX22" i="8"/>
  <c r="CX21" i="8"/>
  <c r="CX20" i="8"/>
  <c r="CX19" i="8"/>
  <c r="CX18" i="8"/>
  <c r="CX17" i="8"/>
  <c r="CX16" i="8"/>
  <c r="CX15" i="8"/>
  <c r="CI114" i="8"/>
  <c r="CH114" i="8"/>
  <c r="CI113" i="8"/>
  <c r="CH113" i="8"/>
  <c r="CI112" i="8"/>
  <c r="CH112" i="8"/>
  <c r="CI111" i="8"/>
  <c r="CH111" i="8"/>
  <c r="CI110" i="8"/>
  <c r="CH110" i="8"/>
  <c r="CI109" i="8"/>
  <c r="CH109" i="8"/>
  <c r="CI108" i="8"/>
  <c r="CH108" i="8"/>
  <c r="CI107" i="8"/>
  <c r="CH107" i="8"/>
  <c r="CI106" i="8"/>
  <c r="CH106" i="8"/>
  <c r="CI105" i="8"/>
  <c r="CH105" i="8"/>
  <c r="CI104" i="8"/>
  <c r="CH104" i="8"/>
  <c r="CI103" i="8"/>
  <c r="CH103" i="8"/>
  <c r="CI102" i="8"/>
  <c r="CH102" i="8"/>
  <c r="CI101" i="8"/>
  <c r="CH101" i="8"/>
  <c r="CI100" i="8"/>
  <c r="CH100" i="8"/>
  <c r="CI99" i="8"/>
  <c r="CH99" i="8"/>
  <c r="CI98" i="8"/>
  <c r="CH98" i="8"/>
  <c r="CI97" i="8"/>
  <c r="CH97" i="8"/>
  <c r="CI96" i="8"/>
  <c r="CH96" i="8"/>
  <c r="CI95" i="8"/>
  <c r="CH95" i="8"/>
  <c r="CI94" i="8"/>
  <c r="CH94" i="8"/>
  <c r="CI93" i="8"/>
  <c r="CH93" i="8"/>
  <c r="CI92" i="8"/>
  <c r="CH92" i="8"/>
  <c r="CI91" i="8"/>
  <c r="CH91" i="8"/>
  <c r="CI90" i="8"/>
  <c r="CH90" i="8"/>
  <c r="CI89" i="8"/>
  <c r="CH89" i="8"/>
  <c r="CI88" i="8"/>
  <c r="CH88" i="8"/>
  <c r="CI87" i="8"/>
  <c r="CH87" i="8"/>
  <c r="CI86" i="8"/>
  <c r="CH86" i="8"/>
  <c r="CI85" i="8"/>
  <c r="CH85" i="8"/>
  <c r="CI84" i="8"/>
  <c r="CH84" i="8"/>
  <c r="CI83" i="8"/>
  <c r="CH83" i="8"/>
  <c r="CI82" i="8"/>
  <c r="CH82" i="8"/>
  <c r="CI81" i="8"/>
  <c r="CH81" i="8"/>
  <c r="CI80" i="8"/>
  <c r="CH80" i="8"/>
  <c r="CI79" i="8"/>
  <c r="CH79" i="8"/>
  <c r="CI78" i="8"/>
  <c r="CH78" i="8"/>
  <c r="CI77" i="8"/>
  <c r="CH77" i="8"/>
  <c r="CI76" i="8"/>
  <c r="CH76" i="8"/>
  <c r="CI75" i="8"/>
  <c r="CH75" i="8"/>
  <c r="CI74" i="8"/>
  <c r="CH74" i="8"/>
  <c r="CI73" i="8"/>
  <c r="CH73" i="8"/>
  <c r="CI72" i="8"/>
  <c r="CH72" i="8"/>
  <c r="CI71" i="8"/>
  <c r="CH71" i="8"/>
  <c r="CI70" i="8"/>
  <c r="CH70" i="8"/>
  <c r="CI69" i="8"/>
  <c r="CH69" i="8"/>
  <c r="CI68" i="8"/>
  <c r="CH68" i="8"/>
  <c r="CI67" i="8"/>
  <c r="CH67" i="8"/>
  <c r="CI66" i="8"/>
  <c r="CH66" i="8"/>
  <c r="CI65" i="8"/>
  <c r="CH65" i="8"/>
  <c r="CI64" i="8"/>
  <c r="CH64" i="8"/>
  <c r="CI63" i="8"/>
  <c r="CH63" i="8"/>
  <c r="CI62" i="8"/>
  <c r="CH62" i="8"/>
  <c r="CI61" i="8"/>
  <c r="CH61" i="8"/>
  <c r="CI60" i="8"/>
  <c r="CH60" i="8"/>
  <c r="CI59" i="8"/>
  <c r="CH59" i="8"/>
  <c r="CI58" i="8"/>
  <c r="CH58" i="8"/>
  <c r="CI57" i="8"/>
  <c r="CH57" i="8"/>
  <c r="CI56" i="8"/>
  <c r="CH56" i="8"/>
  <c r="CI55" i="8"/>
  <c r="CH55" i="8"/>
  <c r="CI54" i="8"/>
  <c r="CH54" i="8"/>
  <c r="CI53" i="8"/>
  <c r="CH53" i="8"/>
  <c r="CI52" i="8"/>
  <c r="CH52" i="8"/>
  <c r="CI51" i="8"/>
  <c r="CH51" i="8"/>
  <c r="CI50" i="8"/>
  <c r="CH50" i="8"/>
  <c r="CI49" i="8"/>
  <c r="CH49" i="8"/>
  <c r="CI48" i="8"/>
  <c r="CH48" i="8"/>
  <c r="CI47" i="8"/>
  <c r="CH47" i="8"/>
  <c r="CI46" i="8"/>
  <c r="CH46" i="8"/>
  <c r="CI45" i="8"/>
  <c r="CH45" i="8"/>
  <c r="CH44" i="8"/>
  <c r="CH43" i="8"/>
  <c r="CH42" i="8"/>
  <c r="CH41" i="8"/>
  <c r="CH40" i="8"/>
  <c r="CH39" i="8"/>
  <c r="CH38" i="8"/>
  <c r="CH37" i="8"/>
  <c r="CH36" i="8"/>
  <c r="CH35" i="8"/>
  <c r="CH34" i="8"/>
  <c r="CH33" i="8"/>
  <c r="CH32" i="8"/>
  <c r="CH31" i="8"/>
  <c r="CH30" i="8"/>
  <c r="CH29" i="8"/>
  <c r="CH28" i="8"/>
  <c r="CH27" i="8"/>
  <c r="CH26" i="8"/>
  <c r="CH25" i="8"/>
  <c r="CH24" i="8"/>
  <c r="CH23" i="8"/>
  <c r="CH22" i="8"/>
  <c r="CH21" i="8"/>
  <c r="CH20" i="8"/>
  <c r="CH19" i="8"/>
  <c r="CH18" i="8"/>
  <c r="CH17" i="8"/>
  <c r="CH16" i="8"/>
  <c r="CH15" i="8"/>
  <c r="BY114" i="8"/>
  <c r="BX114" i="8"/>
  <c r="BY113" i="8"/>
  <c r="BX113" i="8"/>
  <c r="BY112" i="8"/>
  <c r="BX112" i="8"/>
  <c r="BY111" i="8"/>
  <c r="BX111" i="8"/>
  <c r="BY110" i="8"/>
  <c r="BX110" i="8"/>
  <c r="BY109" i="8"/>
  <c r="BX109" i="8"/>
  <c r="BY108" i="8"/>
  <c r="BX108" i="8"/>
  <c r="BY107" i="8"/>
  <c r="BX107" i="8"/>
  <c r="BY106" i="8"/>
  <c r="BX106" i="8"/>
  <c r="BY105" i="8"/>
  <c r="BX105" i="8"/>
  <c r="BY104" i="8"/>
  <c r="BX104" i="8"/>
  <c r="BY103" i="8"/>
  <c r="BX103" i="8"/>
  <c r="BY102" i="8"/>
  <c r="BX102" i="8"/>
  <c r="BY101" i="8"/>
  <c r="BX101" i="8"/>
  <c r="BY100" i="8"/>
  <c r="BX100" i="8"/>
  <c r="BY99" i="8"/>
  <c r="BX99" i="8"/>
  <c r="BY98" i="8"/>
  <c r="BX98" i="8"/>
  <c r="BY97" i="8"/>
  <c r="BX97" i="8"/>
  <c r="BY96" i="8"/>
  <c r="BX96" i="8"/>
  <c r="BY95" i="8"/>
  <c r="BX95" i="8"/>
  <c r="BY94" i="8"/>
  <c r="BX94" i="8"/>
  <c r="BY93" i="8"/>
  <c r="BX93" i="8"/>
  <c r="BY92" i="8"/>
  <c r="BX92" i="8"/>
  <c r="BY91" i="8"/>
  <c r="BX91" i="8"/>
  <c r="BY90" i="8"/>
  <c r="BX90" i="8"/>
  <c r="BY89" i="8"/>
  <c r="BX89" i="8"/>
  <c r="BY88" i="8"/>
  <c r="BX88" i="8"/>
  <c r="BY87" i="8"/>
  <c r="BX87" i="8"/>
  <c r="BY86" i="8"/>
  <c r="BX86" i="8"/>
  <c r="BY85" i="8"/>
  <c r="BX85" i="8"/>
  <c r="BY84" i="8"/>
  <c r="BX84" i="8"/>
  <c r="BY83" i="8"/>
  <c r="BX83" i="8"/>
  <c r="BY82" i="8"/>
  <c r="BX82" i="8"/>
  <c r="BY81" i="8"/>
  <c r="BX81" i="8"/>
  <c r="BY80" i="8"/>
  <c r="BX80" i="8"/>
  <c r="BY79" i="8"/>
  <c r="BX79" i="8"/>
  <c r="BY78" i="8"/>
  <c r="BX78" i="8"/>
  <c r="BY77" i="8"/>
  <c r="BX77" i="8"/>
  <c r="BY76" i="8"/>
  <c r="BX76" i="8"/>
  <c r="BY75" i="8"/>
  <c r="BX75" i="8"/>
  <c r="BY74" i="8"/>
  <c r="BX74" i="8"/>
  <c r="BY73" i="8"/>
  <c r="BX73" i="8"/>
  <c r="BY72" i="8"/>
  <c r="BX72" i="8"/>
  <c r="BY71" i="8"/>
  <c r="BX71" i="8"/>
  <c r="BY70" i="8"/>
  <c r="BX70" i="8"/>
  <c r="BY69" i="8"/>
  <c r="BX69" i="8"/>
  <c r="BY68" i="8"/>
  <c r="BX68" i="8"/>
  <c r="BY67" i="8"/>
  <c r="BX67" i="8"/>
  <c r="BY66" i="8"/>
  <c r="BX66" i="8"/>
  <c r="BY65" i="8"/>
  <c r="BX65" i="8"/>
  <c r="BY64" i="8"/>
  <c r="BX64" i="8"/>
  <c r="BY63" i="8"/>
  <c r="BX63" i="8"/>
  <c r="BY62" i="8"/>
  <c r="BX62" i="8"/>
  <c r="BY61" i="8"/>
  <c r="BX61" i="8"/>
  <c r="BY60" i="8"/>
  <c r="BX60" i="8"/>
  <c r="BY59" i="8"/>
  <c r="BX59" i="8"/>
  <c r="BY58" i="8"/>
  <c r="BX58" i="8"/>
  <c r="BY57" i="8"/>
  <c r="BX57" i="8"/>
  <c r="BY56" i="8"/>
  <c r="BX56" i="8"/>
  <c r="BY55" i="8"/>
  <c r="BX55" i="8"/>
  <c r="BY54" i="8"/>
  <c r="BX54" i="8"/>
  <c r="BY53" i="8"/>
  <c r="BX53" i="8"/>
  <c r="BY52" i="8"/>
  <c r="BX52" i="8"/>
  <c r="BY51" i="8"/>
  <c r="BX51" i="8"/>
  <c r="BY50" i="8"/>
  <c r="BX50" i="8"/>
  <c r="BY49" i="8"/>
  <c r="BX49" i="8"/>
  <c r="BY48" i="8"/>
  <c r="BX48" i="8"/>
  <c r="BY47" i="8"/>
  <c r="BX47" i="8"/>
  <c r="BY46" i="8"/>
  <c r="BX46" i="8"/>
  <c r="BY45" i="8"/>
  <c r="BX45" i="8"/>
  <c r="BX44" i="8"/>
  <c r="BX43" i="8"/>
  <c r="BX42" i="8"/>
  <c r="BX41" i="8"/>
  <c r="BX40" i="8"/>
  <c r="BX39" i="8"/>
  <c r="BX38" i="8"/>
  <c r="BX37" i="8"/>
  <c r="BX36" i="8"/>
  <c r="BX35" i="8"/>
  <c r="BX34" i="8"/>
  <c r="BX33" i="8"/>
  <c r="BX32" i="8"/>
  <c r="BX31" i="8"/>
  <c r="BX30" i="8"/>
  <c r="BX29" i="8"/>
  <c r="BX28" i="8"/>
  <c r="BX27" i="8"/>
  <c r="BX26" i="8"/>
  <c r="BX25" i="8"/>
  <c r="BX24" i="8"/>
  <c r="BX23" i="8"/>
  <c r="BX22" i="8"/>
  <c r="BX21" i="8"/>
  <c r="BX20" i="8"/>
  <c r="BX19" i="8"/>
  <c r="BX18" i="8"/>
  <c r="BX17" i="8"/>
  <c r="BX16" i="8"/>
  <c r="BX15" i="8"/>
  <c r="BO114" i="8"/>
  <c r="BN114" i="8"/>
  <c r="BO113" i="8"/>
  <c r="BN113" i="8"/>
  <c r="BO112" i="8"/>
  <c r="BN112" i="8"/>
  <c r="BO111" i="8"/>
  <c r="BN111" i="8"/>
  <c r="BO110" i="8"/>
  <c r="BN110" i="8"/>
  <c r="BO109" i="8"/>
  <c r="BN109" i="8"/>
  <c r="BO108" i="8"/>
  <c r="BN108" i="8"/>
  <c r="BO107" i="8"/>
  <c r="BN107" i="8"/>
  <c r="BO106" i="8"/>
  <c r="BN106" i="8"/>
  <c r="BO105" i="8"/>
  <c r="BN105" i="8"/>
  <c r="BO104" i="8"/>
  <c r="BN104" i="8"/>
  <c r="BO103" i="8"/>
  <c r="BN103" i="8"/>
  <c r="BO102" i="8"/>
  <c r="BN102" i="8"/>
  <c r="BO101" i="8"/>
  <c r="BN101" i="8"/>
  <c r="BO100" i="8"/>
  <c r="BN100" i="8"/>
  <c r="BO99" i="8"/>
  <c r="BN99" i="8"/>
  <c r="BO98" i="8"/>
  <c r="BN98" i="8"/>
  <c r="BO97" i="8"/>
  <c r="BN97" i="8"/>
  <c r="BO96" i="8"/>
  <c r="BN96" i="8"/>
  <c r="BO95" i="8"/>
  <c r="BN95" i="8"/>
  <c r="BO94" i="8"/>
  <c r="BN94" i="8"/>
  <c r="BO93" i="8"/>
  <c r="BN93" i="8"/>
  <c r="BO92" i="8"/>
  <c r="BN92" i="8"/>
  <c r="BO91" i="8"/>
  <c r="BN91" i="8"/>
  <c r="BO90" i="8"/>
  <c r="BN90" i="8"/>
  <c r="BO89" i="8"/>
  <c r="BN89" i="8"/>
  <c r="BO88" i="8"/>
  <c r="BN88" i="8"/>
  <c r="BO87" i="8"/>
  <c r="BN87" i="8"/>
  <c r="BO86" i="8"/>
  <c r="BN86" i="8"/>
  <c r="BO85" i="8"/>
  <c r="BN85" i="8"/>
  <c r="BO84" i="8"/>
  <c r="BN84" i="8"/>
  <c r="BO83" i="8"/>
  <c r="BN83" i="8"/>
  <c r="BO82" i="8"/>
  <c r="BN82" i="8"/>
  <c r="BO81" i="8"/>
  <c r="BN81" i="8"/>
  <c r="BO80" i="8"/>
  <c r="BN80" i="8"/>
  <c r="BO79" i="8"/>
  <c r="BN79" i="8"/>
  <c r="BO78" i="8"/>
  <c r="BN78" i="8"/>
  <c r="BO77" i="8"/>
  <c r="BN77" i="8"/>
  <c r="BO76" i="8"/>
  <c r="BN76" i="8"/>
  <c r="BO75" i="8"/>
  <c r="BN75" i="8"/>
  <c r="BO74" i="8"/>
  <c r="BN74" i="8"/>
  <c r="BO73" i="8"/>
  <c r="BN73" i="8"/>
  <c r="BO72" i="8"/>
  <c r="BN72" i="8"/>
  <c r="BO71" i="8"/>
  <c r="BN71" i="8"/>
  <c r="BO70" i="8"/>
  <c r="BN70" i="8"/>
  <c r="BO69" i="8"/>
  <c r="BN69" i="8"/>
  <c r="BO68" i="8"/>
  <c r="BN68" i="8"/>
  <c r="BO67" i="8"/>
  <c r="BN67" i="8"/>
  <c r="BO66" i="8"/>
  <c r="BN66" i="8"/>
  <c r="BO65" i="8"/>
  <c r="BN65" i="8"/>
  <c r="BO64" i="8"/>
  <c r="BN64" i="8"/>
  <c r="BO63" i="8"/>
  <c r="BN63" i="8"/>
  <c r="BO62" i="8"/>
  <c r="BN62" i="8"/>
  <c r="BO61" i="8"/>
  <c r="BN61" i="8"/>
  <c r="BO60" i="8"/>
  <c r="BN60" i="8"/>
  <c r="BO59" i="8"/>
  <c r="BN59" i="8"/>
  <c r="BO58" i="8"/>
  <c r="BN58" i="8"/>
  <c r="BO57" i="8"/>
  <c r="BN57" i="8"/>
  <c r="BO56" i="8"/>
  <c r="BN56" i="8"/>
  <c r="BO55" i="8"/>
  <c r="BN55" i="8"/>
  <c r="BO54" i="8"/>
  <c r="BN54" i="8"/>
  <c r="BO53" i="8"/>
  <c r="BN53" i="8"/>
  <c r="BO52" i="8"/>
  <c r="BN52" i="8"/>
  <c r="BO51" i="8"/>
  <c r="BN51" i="8"/>
  <c r="BO50" i="8"/>
  <c r="BN50" i="8"/>
  <c r="BO49" i="8"/>
  <c r="BN49" i="8"/>
  <c r="BO48" i="8"/>
  <c r="BN48" i="8"/>
  <c r="BO47" i="8"/>
  <c r="BN47" i="8"/>
  <c r="BO46" i="8"/>
  <c r="BN46" i="8"/>
  <c r="BO45" i="8"/>
  <c r="BN45" i="8"/>
  <c r="BN44" i="8"/>
  <c r="BN43" i="8"/>
  <c r="BN42" i="8"/>
  <c r="BN41" i="8"/>
  <c r="BN40" i="8"/>
  <c r="BN39" i="8"/>
  <c r="BN38" i="8"/>
  <c r="BN37" i="8"/>
  <c r="BN36" i="8"/>
  <c r="BN35" i="8"/>
  <c r="BN34" i="8"/>
  <c r="BN33" i="8"/>
  <c r="BN32" i="8"/>
  <c r="BN31" i="8"/>
  <c r="BN30" i="8"/>
  <c r="BN29" i="8"/>
  <c r="BN28" i="8"/>
  <c r="BN27" i="8"/>
  <c r="BN26" i="8"/>
  <c r="BN25" i="8"/>
  <c r="BN24" i="8"/>
  <c r="BN23" i="8"/>
  <c r="BN22" i="8"/>
  <c r="BN21" i="8"/>
  <c r="BN20" i="8"/>
  <c r="BN19" i="8"/>
  <c r="BN18" i="8"/>
  <c r="BN17" i="8"/>
  <c r="BN16" i="8"/>
  <c r="BN15" i="8"/>
  <c r="BE114" i="8"/>
  <c r="BD114" i="8"/>
  <c r="BE113" i="8"/>
  <c r="BD113" i="8"/>
  <c r="BE112" i="8"/>
  <c r="BD112" i="8"/>
  <c r="BE111" i="8"/>
  <c r="BD111" i="8"/>
  <c r="BE110" i="8"/>
  <c r="BD110" i="8"/>
  <c r="BE109" i="8"/>
  <c r="BD109" i="8"/>
  <c r="BE108" i="8"/>
  <c r="BD108" i="8"/>
  <c r="BE107" i="8"/>
  <c r="BD107" i="8"/>
  <c r="BE106" i="8"/>
  <c r="BD106" i="8"/>
  <c r="BE105" i="8"/>
  <c r="BD105" i="8"/>
  <c r="BE104" i="8"/>
  <c r="BD104" i="8"/>
  <c r="BE103" i="8"/>
  <c r="BD103" i="8"/>
  <c r="BE102" i="8"/>
  <c r="BD102" i="8"/>
  <c r="BE101" i="8"/>
  <c r="BD101" i="8"/>
  <c r="BE100" i="8"/>
  <c r="BD100" i="8"/>
  <c r="BE99" i="8"/>
  <c r="BD99" i="8"/>
  <c r="BE98" i="8"/>
  <c r="BD98" i="8"/>
  <c r="BE97" i="8"/>
  <c r="BD97" i="8"/>
  <c r="BE96" i="8"/>
  <c r="BD96" i="8"/>
  <c r="BE95" i="8"/>
  <c r="BD95" i="8"/>
  <c r="BE94" i="8"/>
  <c r="BD94" i="8"/>
  <c r="BE93" i="8"/>
  <c r="BD93" i="8"/>
  <c r="BE92" i="8"/>
  <c r="BD92" i="8"/>
  <c r="BE91" i="8"/>
  <c r="BD91" i="8"/>
  <c r="BE90" i="8"/>
  <c r="BD90" i="8"/>
  <c r="BE89" i="8"/>
  <c r="BD89" i="8"/>
  <c r="BE88" i="8"/>
  <c r="BD88" i="8"/>
  <c r="BE87" i="8"/>
  <c r="BD87" i="8"/>
  <c r="BE86" i="8"/>
  <c r="BD86" i="8"/>
  <c r="BE85" i="8"/>
  <c r="BD85" i="8"/>
  <c r="BE84" i="8"/>
  <c r="BD84" i="8"/>
  <c r="BE83" i="8"/>
  <c r="BD83" i="8"/>
  <c r="BE82" i="8"/>
  <c r="BD82" i="8"/>
  <c r="BE81" i="8"/>
  <c r="BD81" i="8"/>
  <c r="BE80" i="8"/>
  <c r="BD80" i="8"/>
  <c r="BE79" i="8"/>
  <c r="BD79" i="8"/>
  <c r="BE78" i="8"/>
  <c r="BD78" i="8"/>
  <c r="BE77" i="8"/>
  <c r="BD77" i="8"/>
  <c r="BE76" i="8"/>
  <c r="BD76" i="8"/>
  <c r="BE75" i="8"/>
  <c r="BD75" i="8"/>
  <c r="BE74" i="8"/>
  <c r="BD74" i="8"/>
  <c r="BE73" i="8"/>
  <c r="BD73" i="8"/>
  <c r="BE72" i="8"/>
  <c r="BD72" i="8"/>
  <c r="BE71" i="8"/>
  <c r="BD71" i="8"/>
  <c r="BE70" i="8"/>
  <c r="BD70" i="8"/>
  <c r="BE69" i="8"/>
  <c r="BD69" i="8"/>
  <c r="BE68" i="8"/>
  <c r="BD68" i="8"/>
  <c r="BE67" i="8"/>
  <c r="BD67" i="8"/>
  <c r="BE66" i="8"/>
  <c r="BD66" i="8"/>
  <c r="BE65" i="8"/>
  <c r="BD65" i="8"/>
  <c r="BE64" i="8"/>
  <c r="BD64" i="8"/>
  <c r="BE63" i="8"/>
  <c r="BD63" i="8"/>
  <c r="BE62" i="8"/>
  <c r="BD62" i="8"/>
  <c r="BE61" i="8"/>
  <c r="BD61" i="8"/>
  <c r="BE60" i="8"/>
  <c r="BD60" i="8"/>
  <c r="BE59" i="8"/>
  <c r="BD59" i="8"/>
  <c r="BE58" i="8"/>
  <c r="BD58" i="8"/>
  <c r="BE57" i="8"/>
  <c r="BD57" i="8"/>
  <c r="BE56" i="8"/>
  <c r="BD56" i="8"/>
  <c r="BE55" i="8"/>
  <c r="BD55" i="8"/>
  <c r="BE54" i="8"/>
  <c r="BD54" i="8"/>
  <c r="BE53" i="8"/>
  <c r="BD53" i="8"/>
  <c r="BE52" i="8"/>
  <c r="BD52" i="8"/>
  <c r="BE51" i="8"/>
  <c r="BD51" i="8"/>
  <c r="BE50" i="8"/>
  <c r="BD50" i="8"/>
  <c r="BE49" i="8"/>
  <c r="BD49" i="8"/>
  <c r="BE48" i="8"/>
  <c r="BD48" i="8"/>
  <c r="BE47" i="8"/>
  <c r="BD47" i="8"/>
  <c r="BE46" i="8"/>
  <c r="BD46" i="8"/>
  <c r="BE45" i="8"/>
  <c r="BD45" i="8"/>
  <c r="BD44" i="8"/>
  <c r="BD43" i="8"/>
  <c r="BD42" i="8"/>
  <c r="BD41" i="8"/>
  <c r="BD40" i="8"/>
  <c r="BD39" i="8"/>
  <c r="BD38" i="8"/>
  <c r="BD37" i="8"/>
  <c r="BD36" i="8"/>
  <c r="BD35" i="8"/>
  <c r="BD34" i="8"/>
  <c r="BD33" i="8"/>
  <c r="BD32" i="8"/>
  <c r="BD31" i="8"/>
  <c r="BD30" i="8"/>
  <c r="BD29" i="8"/>
  <c r="BD28" i="8"/>
  <c r="BD27" i="8"/>
  <c r="BD26" i="8"/>
  <c r="BD25" i="8"/>
  <c r="BD24" i="8"/>
  <c r="BD23" i="8"/>
  <c r="BD22" i="8"/>
  <c r="BD21" i="8"/>
  <c r="BD20" i="8"/>
  <c r="BD19" i="8"/>
  <c r="BD18" i="8"/>
  <c r="BD17" i="8"/>
  <c r="BD16" i="8"/>
  <c r="BD15" i="8"/>
  <c r="AT15" i="8"/>
  <c r="AU114" i="8"/>
  <c r="AT114" i="8"/>
  <c r="AU113" i="8"/>
  <c r="AT113" i="8"/>
  <c r="AU112" i="8"/>
  <c r="AT112" i="8"/>
  <c r="AU111" i="8"/>
  <c r="AT111" i="8"/>
  <c r="AU110" i="8"/>
  <c r="AT110" i="8"/>
  <c r="AU109" i="8"/>
  <c r="AT109" i="8"/>
  <c r="AU108" i="8"/>
  <c r="AT108" i="8"/>
  <c r="AU107" i="8"/>
  <c r="AT107" i="8"/>
  <c r="AU106" i="8"/>
  <c r="AT106" i="8"/>
  <c r="AU105" i="8"/>
  <c r="AT105" i="8"/>
  <c r="AU104" i="8"/>
  <c r="AT104" i="8"/>
  <c r="AU103" i="8"/>
  <c r="AT103" i="8"/>
  <c r="AU102" i="8"/>
  <c r="AT102" i="8"/>
  <c r="AU101" i="8"/>
  <c r="AT101" i="8"/>
  <c r="AU100" i="8"/>
  <c r="AT100" i="8"/>
  <c r="AU99" i="8"/>
  <c r="AT99" i="8"/>
  <c r="AU98" i="8"/>
  <c r="AT98" i="8"/>
  <c r="AU97" i="8"/>
  <c r="AT97" i="8"/>
  <c r="AU96" i="8"/>
  <c r="AT96" i="8"/>
  <c r="AU95" i="8"/>
  <c r="AT95" i="8"/>
  <c r="AU94" i="8"/>
  <c r="AT94" i="8"/>
  <c r="AU93" i="8"/>
  <c r="AT93" i="8"/>
  <c r="AU92" i="8"/>
  <c r="AT92" i="8"/>
  <c r="AU91" i="8"/>
  <c r="AT91" i="8"/>
  <c r="AU90" i="8"/>
  <c r="AT90" i="8"/>
  <c r="AU89" i="8"/>
  <c r="AT89" i="8"/>
  <c r="AU88" i="8"/>
  <c r="AT88" i="8"/>
  <c r="AU87" i="8"/>
  <c r="AT87" i="8"/>
  <c r="AU86" i="8"/>
  <c r="AT86" i="8"/>
  <c r="AU85" i="8"/>
  <c r="AT85" i="8"/>
  <c r="AU84" i="8"/>
  <c r="AT84" i="8"/>
  <c r="AU83" i="8"/>
  <c r="AT83" i="8"/>
  <c r="AU82" i="8"/>
  <c r="AT82" i="8"/>
  <c r="AU81" i="8"/>
  <c r="AT81" i="8"/>
  <c r="AT80" i="8"/>
  <c r="AT79" i="8"/>
  <c r="AT78" i="8"/>
  <c r="AT77" i="8"/>
  <c r="AT76" i="8"/>
  <c r="AT75" i="8"/>
  <c r="AT74" i="8"/>
  <c r="AT73" i="8"/>
  <c r="AT72" i="8"/>
  <c r="AT71" i="8"/>
  <c r="AT70" i="8"/>
  <c r="AT69" i="8"/>
  <c r="AT68" i="8"/>
  <c r="AT67" i="8"/>
  <c r="AT66" i="8"/>
  <c r="AT65" i="8"/>
  <c r="AT64" i="8"/>
  <c r="AT63" i="8"/>
  <c r="AT62" i="8"/>
  <c r="AT61" i="8"/>
  <c r="AT60" i="8"/>
  <c r="AT59" i="8"/>
  <c r="AT58" i="8"/>
  <c r="AT57" i="8"/>
  <c r="AT56" i="8"/>
  <c r="AT55" i="8"/>
  <c r="AT54" i="8"/>
  <c r="AT53" i="8"/>
  <c r="AT52" i="8"/>
  <c r="AT51" i="8"/>
  <c r="AT50" i="8"/>
  <c r="AT49" i="8"/>
  <c r="AT48" i="8"/>
  <c r="AT47" i="8"/>
  <c r="AT46" i="8"/>
  <c r="AT45" i="8"/>
  <c r="AT44" i="8"/>
  <c r="AT43" i="8"/>
  <c r="AT42" i="8"/>
  <c r="AT41" i="8"/>
  <c r="AT40" i="8"/>
  <c r="AT39" i="8"/>
  <c r="AT38" i="8"/>
  <c r="AT37" i="8"/>
  <c r="AT36" i="8"/>
  <c r="AT35" i="8"/>
  <c r="AT34" i="8"/>
  <c r="AT33" i="8"/>
  <c r="AT32" i="8"/>
  <c r="AT31" i="8"/>
  <c r="AT30" i="8"/>
  <c r="AT29" i="8"/>
  <c r="AT28" i="8"/>
  <c r="AT27" i="8"/>
  <c r="AT26" i="8"/>
  <c r="AT25" i="8"/>
  <c r="AT24" i="8"/>
  <c r="AT23" i="8"/>
  <c r="AT22" i="8"/>
  <c r="AT21" i="8"/>
  <c r="AT20" i="8"/>
  <c r="AT19" i="8"/>
  <c r="AT18" i="8"/>
  <c r="AT17" i="8"/>
  <c r="AT16" i="8"/>
  <c r="Z15" i="8"/>
  <c r="AA114" i="8"/>
  <c r="Z114" i="8"/>
  <c r="AA113" i="8"/>
  <c r="Z113" i="8"/>
  <c r="AA112" i="8"/>
  <c r="Z112" i="8"/>
  <c r="AA111" i="8"/>
  <c r="Z111" i="8"/>
  <c r="AA110" i="8"/>
  <c r="Z110" i="8"/>
  <c r="AA109" i="8"/>
  <c r="Z109" i="8"/>
  <c r="AA108" i="8"/>
  <c r="Z108" i="8"/>
  <c r="AA107" i="8"/>
  <c r="Z107" i="8"/>
  <c r="AA106" i="8"/>
  <c r="Z106" i="8"/>
  <c r="AA105" i="8"/>
  <c r="Z105" i="8"/>
  <c r="AA104" i="8"/>
  <c r="Z104" i="8"/>
  <c r="AA103" i="8"/>
  <c r="Z103" i="8"/>
  <c r="AA102" i="8"/>
  <c r="Z102" i="8"/>
  <c r="AA101" i="8"/>
  <c r="Z101" i="8"/>
  <c r="AA100" i="8"/>
  <c r="Z100" i="8"/>
  <c r="AA99" i="8"/>
  <c r="Z99" i="8"/>
  <c r="AA98" i="8"/>
  <c r="Z98" i="8"/>
  <c r="AA97" i="8"/>
  <c r="Z97" i="8"/>
  <c r="AA96" i="8"/>
  <c r="Z96" i="8"/>
  <c r="AA95" i="8"/>
  <c r="Z95" i="8"/>
  <c r="AA94" i="8"/>
  <c r="Z94" i="8"/>
  <c r="AA93" i="8"/>
  <c r="Z93" i="8"/>
  <c r="AA92" i="8"/>
  <c r="Z92" i="8"/>
  <c r="AA91" i="8"/>
  <c r="Z91" i="8"/>
  <c r="AA90" i="8"/>
  <c r="Z90" i="8"/>
  <c r="AA89" i="8"/>
  <c r="Z89" i="8"/>
  <c r="AA88" i="8"/>
  <c r="Z88" i="8"/>
  <c r="AA87" i="8"/>
  <c r="Z87" i="8"/>
  <c r="AA86" i="8"/>
  <c r="Z86" i="8"/>
  <c r="AA85" i="8"/>
  <c r="Z85" i="8"/>
  <c r="AA84" i="8"/>
  <c r="Z84" i="8"/>
  <c r="AA83" i="8"/>
  <c r="Z83" i="8"/>
  <c r="AA82" i="8"/>
  <c r="Z82" i="8"/>
  <c r="AA81" i="8"/>
  <c r="Z81" i="8"/>
  <c r="Z80" i="8"/>
  <c r="Z79" i="8"/>
  <c r="Z78" i="8"/>
  <c r="Z77" i="8"/>
  <c r="Z76" i="8"/>
  <c r="Z75" i="8"/>
  <c r="Z74" i="8"/>
  <c r="Z73" i="8"/>
  <c r="Z72" i="8"/>
  <c r="Z71" i="8"/>
  <c r="Z70" i="8"/>
  <c r="Z69" i="8"/>
  <c r="Z68" i="8"/>
  <c r="Z67" i="8"/>
  <c r="Z66" i="8"/>
  <c r="Z65" i="8"/>
  <c r="Z64" i="8"/>
  <c r="Z63" i="8"/>
  <c r="Z62" i="8"/>
  <c r="Z61" i="8"/>
  <c r="Z60" i="8"/>
  <c r="Z59" i="8"/>
  <c r="Z58" i="8"/>
  <c r="Z57" i="8"/>
  <c r="Z56" i="8"/>
  <c r="Z55" i="8"/>
  <c r="Z54" i="8"/>
  <c r="Z53" i="8"/>
  <c r="Z52" i="8"/>
  <c r="Z51" i="8"/>
  <c r="Z50" i="8"/>
  <c r="Z49" i="8"/>
  <c r="Z48" i="8"/>
  <c r="Z47" i="8"/>
  <c r="Z46" i="8"/>
  <c r="Z45" i="8"/>
  <c r="Z44" i="8"/>
  <c r="Z43" i="8"/>
  <c r="Z42" i="8"/>
  <c r="Z41" i="8"/>
  <c r="Z40" i="8"/>
  <c r="Z39" i="8"/>
  <c r="Z38" i="8"/>
  <c r="Z37" i="8"/>
  <c r="Z36" i="8"/>
  <c r="Z35" i="8"/>
  <c r="Z34" i="8"/>
  <c r="Z33" i="8"/>
  <c r="Z32" i="8"/>
  <c r="Z31" i="8"/>
  <c r="Z30" i="8"/>
  <c r="Z29" i="8"/>
  <c r="Z28" i="8"/>
  <c r="Z27" i="8"/>
  <c r="Z26" i="8"/>
  <c r="Z25" i="8"/>
  <c r="Z24" i="8"/>
  <c r="Z23" i="8"/>
  <c r="Z22" i="8"/>
  <c r="Z21" i="8"/>
  <c r="Z20" i="8"/>
  <c r="Z19" i="8"/>
  <c r="Z18" i="8"/>
  <c r="Z17" i="8"/>
  <c r="Z16" i="8"/>
  <c r="EM114" i="1"/>
  <c r="EL114" i="1"/>
  <c r="EM113" i="1"/>
  <c r="EL113" i="1"/>
  <c r="EM112" i="1"/>
  <c r="EL112" i="1"/>
  <c r="EM111" i="1"/>
  <c r="EL111" i="1"/>
  <c r="EM110" i="1"/>
  <c r="EL110" i="1"/>
  <c r="EM109" i="1"/>
  <c r="EL109" i="1"/>
  <c r="EM108" i="1"/>
  <c r="EL108" i="1"/>
  <c r="EM107" i="1"/>
  <c r="EL107" i="1"/>
  <c r="EM106" i="1"/>
  <c r="EL106" i="1"/>
  <c r="EM105" i="1"/>
  <c r="EL105" i="1"/>
  <c r="EM104" i="1"/>
  <c r="EL104" i="1"/>
  <c r="EM103" i="1"/>
  <c r="EL103" i="1"/>
  <c r="EM102" i="1"/>
  <c r="EL102" i="1"/>
  <c r="EM101" i="1"/>
  <c r="EL101" i="1"/>
  <c r="EM100" i="1"/>
  <c r="EL100" i="1"/>
  <c r="EM99" i="1"/>
  <c r="EL99" i="1"/>
  <c r="EM98" i="1"/>
  <c r="EL98" i="1"/>
  <c r="EM97" i="1"/>
  <c r="EL97" i="1"/>
  <c r="EM96" i="1"/>
  <c r="EL96" i="1"/>
  <c r="EM95" i="1"/>
  <c r="EL95" i="1"/>
  <c r="EM94" i="1"/>
  <c r="EL94" i="1"/>
  <c r="EM93" i="1"/>
  <c r="EL93" i="1"/>
  <c r="EM92" i="1"/>
  <c r="EL92" i="1"/>
  <c r="EM91" i="1"/>
  <c r="EL91" i="1"/>
  <c r="EM90" i="1"/>
  <c r="EL90" i="1"/>
  <c r="EM89" i="1"/>
  <c r="EL89" i="1"/>
  <c r="EM88" i="1"/>
  <c r="EL88" i="1"/>
  <c r="EM87" i="1"/>
  <c r="EL87" i="1"/>
  <c r="EM86" i="1"/>
  <c r="EL86" i="1"/>
  <c r="EM85" i="1"/>
  <c r="EL85" i="1"/>
  <c r="EM84" i="1"/>
  <c r="EL84" i="1"/>
  <c r="EM83" i="1"/>
  <c r="EL83" i="1"/>
  <c r="EM82" i="1"/>
  <c r="EL82" i="1"/>
  <c r="EM81" i="1"/>
  <c r="EL81" i="1"/>
  <c r="EM80" i="1"/>
  <c r="EL80" i="1"/>
  <c r="EM79" i="1"/>
  <c r="EL79" i="1"/>
  <c r="EM78" i="1"/>
  <c r="EL78" i="1"/>
  <c r="EM77" i="1"/>
  <c r="EL77" i="1"/>
  <c r="EM76" i="1"/>
  <c r="EL76" i="1"/>
  <c r="EM75" i="1"/>
  <c r="EL75" i="1"/>
  <c r="EM74" i="1"/>
  <c r="EL74" i="1"/>
  <c r="EM73" i="1"/>
  <c r="EL73" i="1"/>
  <c r="EM72" i="1"/>
  <c r="EL72" i="1"/>
  <c r="EM71" i="1"/>
  <c r="EL71" i="1"/>
  <c r="EM70" i="1"/>
  <c r="EL70" i="1"/>
  <c r="EM69" i="1"/>
  <c r="EL69" i="1"/>
  <c r="EM68" i="1"/>
  <c r="EL68" i="1"/>
  <c r="EM67" i="1"/>
  <c r="EL67" i="1"/>
  <c r="EM66" i="1"/>
  <c r="EL66" i="1"/>
  <c r="EM65" i="1"/>
  <c r="EL65" i="1"/>
  <c r="EM64" i="1"/>
  <c r="EL64" i="1"/>
  <c r="EM63" i="1"/>
  <c r="EL63" i="1"/>
  <c r="EM62" i="1"/>
  <c r="EL62" i="1"/>
  <c r="EM61" i="1"/>
  <c r="EL61" i="1"/>
  <c r="EM60" i="1"/>
  <c r="EL60" i="1"/>
  <c r="EM59" i="1"/>
  <c r="EL59" i="1"/>
  <c r="EM58" i="1"/>
  <c r="EL58" i="1"/>
  <c r="EM57" i="1"/>
  <c r="EL57" i="1"/>
  <c r="EM56" i="1"/>
  <c r="EL56" i="1"/>
  <c r="EM55" i="1"/>
  <c r="EL55" i="1"/>
  <c r="EM54" i="1"/>
  <c r="EM53" i="1"/>
  <c r="EM52" i="1"/>
  <c r="EL52" i="1"/>
  <c r="EM51" i="1"/>
  <c r="EL51" i="1"/>
  <c r="EM50" i="1"/>
  <c r="EL50" i="1"/>
  <c r="EM49" i="1"/>
  <c r="EL49" i="1"/>
  <c r="EM48" i="1"/>
  <c r="EL48" i="1"/>
  <c r="EM47" i="1"/>
  <c r="EL47" i="1"/>
  <c r="EM46" i="1"/>
  <c r="EL46" i="1"/>
  <c r="EM45" i="1"/>
  <c r="EL45" i="1"/>
  <c r="EM44" i="1"/>
  <c r="EL44" i="1"/>
  <c r="EM43" i="1"/>
  <c r="EL43" i="1"/>
  <c r="EM42" i="1"/>
  <c r="EL42" i="1"/>
  <c r="EM41" i="1"/>
  <c r="EL41" i="1"/>
  <c r="EM40" i="1"/>
  <c r="EL40" i="1"/>
  <c r="EM39" i="1"/>
  <c r="EL39" i="1"/>
  <c r="EM38" i="1"/>
  <c r="EL38" i="1"/>
  <c r="EM37" i="1"/>
  <c r="EL37" i="1"/>
  <c r="EM36" i="1"/>
  <c r="EL36" i="1"/>
  <c r="EM35" i="1"/>
  <c r="EL35" i="1"/>
  <c r="EM34" i="1"/>
  <c r="EL34" i="1"/>
  <c r="EM33" i="1"/>
  <c r="EL33" i="1"/>
  <c r="EM32" i="1"/>
  <c r="EL32" i="1"/>
  <c r="EM31" i="1"/>
  <c r="EL31" i="1"/>
  <c r="EM30" i="1"/>
  <c r="EL30" i="1"/>
  <c r="EM29" i="1"/>
  <c r="EL29" i="1"/>
  <c r="EM28" i="1"/>
  <c r="EL28" i="1"/>
  <c r="EM27" i="1"/>
  <c r="EL27" i="1"/>
  <c r="EM26" i="1"/>
  <c r="EL26" i="1"/>
  <c r="EM25" i="1"/>
  <c r="EL25" i="1"/>
  <c r="EM24" i="1"/>
  <c r="EL24" i="1"/>
  <c r="EM23" i="1"/>
  <c r="EL23" i="1"/>
  <c r="EL22" i="1"/>
  <c r="EL21" i="1"/>
  <c r="EL20" i="1"/>
  <c r="EL19" i="1"/>
  <c r="EL18" i="1"/>
  <c r="EL17" i="1"/>
  <c r="EL16" i="1"/>
  <c r="EL15" i="1"/>
  <c r="EC114" i="1"/>
  <c r="EB114" i="1"/>
  <c r="EC113" i="1"/>
  <c r="EB113" i="1"/>
  <c r="EC112" i="1"/>
  <c r="EB112" i="1"/>
  <c r="EC111" i="1"/>
  <c r="EB111" i="1"/>
  <c r="EC110" i="1"/>
  <c r="EB110" i="1"/>
  <c r="EC109" i="1"/>
  <c r="EB109" i="1"/>
  <c r="EC108" i="1"/>
  <c r="EB108" i="1"/>
  <c r="EC107" i="1"/>
  <c r="EB107" i="1"/>
  <c r="EC106" i="1"/>
  <c r="EB106" i="1"/>
  <c r="EC105" i="1"/>
  <c r="EB105" i="1"/>
  <c r="EC104" i="1"/>
  <c r="EB104" i="1"/>
  <c r="EC103" i="1"/>
  <c r="EB103" i="1"/>
  <c r="EC102" i="1"/>
  <c r="EB102" i="1"/>
  <c r="EC101" i="1"/>
  <c r="EB101" i="1"/>
  <c r="EC100" i="1"/>
  <c r="EB100" i="1"/>
  <c r="EC99" i="1"/>
  <c r="EB99" i="1"/>
  <c r="EC98" i="1"/>
  <c r="EB98" i="1"/>
  <c r="EC97" i="1"/>
  <c r="EB97" i="1"/>
  <c r="EC96" i="1"/>
  <c r="EB96" i="1"/>
  <c r="EC95" i="1"/>
  <c r="EB95" i="1"/>
  <c r="EC94" i="1"/>
  <c r="EB94" i="1"/>
  <c r="EC93" i="1"/>
  <c r="EB93" i="1"/>
  <c r="EC92" i="1"/>
  <c r="EB92" i="1"/>
  <c r="EC91" i="1"/>
  <c r="EB91" i="1"/>
  <c r="EC90" i="1"/>
  <c r="EB90" i="1"/>
  <c r="EC89" i="1"/>
  <c r="EB89" i="1"/>
  <c r="EC88" i="1"/>
  <c r="EB88" i="1"/>
  <c r="EC87" i="1"/>
  <c r="EB87" i="1"/>
  <c r="EC86" i="1"/>
  <c r="EB86" i="1"/>
  <c r="EC85" i="1"/>
  <c r="EB85" i="1"/>
  <c r="EC84" i="1"/>
  <c r="EB84" i="1"/>
  <c r="EC83" i="1"/>
  <c r="EB83" i="1"/>
  <c r="EC82" i="1"/>
  <c r="EB82" i="1"/>
  <c r="EC81" i="1"/>
  <c r="EB81" i="1"/>
  <c r="EC80" i="1"/>
  <c r="EB80" i="1"/>
  <c r="EC79" i="1"/>
  <c r="EB79" i="1"/>
  <c r="EC78" i="1"/>
  <c r="EB78" i="1"/>
  <c r="EC77" i="1"/>
  <c r="EB77" i="1"/>
  <c r="EC76" i="1"/>
  <c r="EB76" i="1"/>
  <c r="EC75" i="1"/>
  <c r="EB75" i="1"/>
  <c r="EC74" i="1"/>
  <c r="EB74" i="1"/>
  <c r="EC73" i="1"/>
  <c r="EB73" i="1"/>
  <c r="EC72" i="1"/>
  <c r="EB72" i="1"/>
  <c r="EC71" i="1"/>
  <c r="EB71" i="1"/>
  <c r="EC70" i="1"/>
  <c r="EB70" i="1"/>
  <c r="EC69" i="1"/>
  <c r="EB69" i="1"/>
  <c r="EC68" i="1"/>
  <c r="EB68" i="1"/>
  <c r="EC67" i="1"/>
  <c r="EB67" i="1"/>
  <c r="EC66" i="1"/>
  <c r="EB66" i="1"/>
  <c r="EC65" i="1"/>
  <c r="EB65" i="1"/>
  <c r="EC64" i="1"/>
  <c r="EB64" i="1"/>
  <c r="EC63" i="1"/>
  <c r="EB63" i="1"/>
  <c r="EC62" i="1"/>
  <c r="EB62" i="1"/>
  <c r="EC61" i="1"/>
  <c r="EB61" i="1"/>
  <c r="EC60" i="1"/>
  <c r="EB60" i="1"/>
  <c r="EC59" i="1"/>
  <c r="EB59" i="1"/>
  <c r="EC58" i="1"/>
  <c r="EB58" i="1"/>
  <c r="EC57" i="1"/>
  <c r="EB57" i="1"/>
  <c r="EC56" i="1"/>
  <c r="EB56" i="1"/>
  <c r="EC55" i="1"/>
  <c r="EB55" i="1"/>
  <c r="EC54" i="1"/>
  <c r="EC53" i="1"/>
  <c r="EC52" i="1"/>
  <c r="EB52" i="1"/>
  <c r="EC51" i="1"/>
  <c r="EB51" i="1"/>
  <c r="EC50" i="1"/>
  <c r="EB50" i="1"/>
  <c r="EC49" i="1"/>
  <c r="EB49" i="1"/>
  <c r="EC48" i="1"/>
  <c r="EB48" i="1"/>
  <c r="EC47" i="1"/>
  <c r="EB47" i="1"/>
  <c r="EC46" i="1"/>
  <c r="EB46" i="1"/>
  <c r="EC45" i="1"/>
  <c r="EB45" i="1"/>
  <c r="EC44" i="1"/>
  <c r="EB44" i="1"/>
  <c r="EC43" i="1"/>
  <c r="EB43" i="1"/>
  <c r="EC42" i="1"/>
  <c r="EB42" i="1"/>
  <c r="EC41" i="1"/>
  <c r="EB41" i="1"/>
  <c r="EC40" i="1"/>
  <c r="EB40" i="1"/>
  <c r="EC39" i="1"/>
  <c r="EB39" i="1"/>
  <c r="EC38" i="1"/>
  <c r="EB38" i="1"/>
  <c r="EC37" i="1"/>
  <c r="EB37" i="1"/>
  <c r="EC36" i="1"/>
  <c r="EB36" i="1"/>
  <c r="EC35" i="1"/>
  <c r="EB35" i="1"/>
  <c r="EC34" i="1"/>
  <c r="EB34" i="1"/>
  <c r="EC33" i="1"/>
  <c r="EB33" i="1"/>
  <c r="EC32" i="1"/>
  <c r="EB32" i="1"/>
  <c r="EC31" i="1"/>
  <c r="EB31" i="1"/>
  <c r="EC30" i="1"/>
  <c r="EB30" i="1"/>
  <c r="EC29" i="1"/>
  <c r="EB29" i="1"/>
  <c r="EC28" i="1"/>
  <c r="EB28" i="1"/>
  <c r="EC27" i="1"/>
  <c r="EB27" i="1"/>
  <c r="EC26" i="1"/>
  <c r="EB26" i="1"/>
  <c r="EC25" i="1"/>
  <c r="EB25" i="1"/>
  <c r="EC24" i="1"/>
  <c r="EB24" i="1"/>
  <c r="EC23" i="1"/>
  <c r="EB23" i="1"/>
  <c r="EB22" i="1"/>
  <c r="EB21" i="1"/>
  <c r="EB20" i="1"/>
  <c r="EB19" i="1"/>
  <c r="EB18" i="1"/>
  <c r="EB17" i="1"/>
  <c r="EB16" i="1"/>
  <c r="EB15" i="1"/>
  <c r="DS114" i="1"/>
  <c r="DR114" i="1"/>
  <c r="DS113" i="1"/>
  <c r="DR113" i="1"/>
  <c r="DS112" i="1"/>
  <c r="DR112" i="1"/>
  <c r="DS111" i="1"/>
  <c r="DR111" i="1"/>
  <c r="DS110" i="1"/>
  <c r="DR110" i="1"/>
  <c r="DS109" i="1"/>
  <c r="DR109" i="1"/>
  <c r="DS108" i="1"/>
  <c r="DR108" i="1"/>
  <c r="DS107" i="1"/>
  <c r="DR107" i="1"/>
  <c r="DS106" i="1"/>
  <c r="DR106" i="1"/>
  <c r="DS105" i="1"/>
  <c r="DR105" i="1"/>
  <c r="DS104" i="1"/>
  <c r="DR104" i="1"/>
  <c r="DS103" i="1"/>
  <c r="DR103" i="1"/>
  <c r="DS102" i="1"/>
  <c r="DR102" i="1"/>
  <c r="DS101" i="1"/>
  <c r="DR101" i="1"/>
  <c r="DS100" i="1"/>
  <c r="DR100" i="1"/>
  <c r="DS99" i="1"/>
  <c r="DR99" i="1"/>
  <c r="DS98" i="1"/>
  <c r="DR98" i="1"/>
  <c r="DS97" i="1"/>
  <c r="DR97" i="1"/>
  <c r="DS96" i="1"/>
  <c r="DR96" i="1"/>
  <c r="DS95" i="1"/>
  <c r="DR95" i="1"/>
  <c r="DS94" i="1"/>
  <c r="DR94" i="1"/>
  <c r="DS93" i="1"/>
  <c r="DR93" i="1"/>
  <c r="DS92" i="1"/>
  <c r="DR92" i="1"/>
  <c r="DS91" i="1"/>
  <c r="DR91" i="1"/>
  <c r="DS90" i="1"/>
  <c r="DR90" i="1"/>
  <c r="DS89" i="1"/>
  <c r="DR89" i="1"/>
  <c r="DS88" i="1"/>
  <c r="DR88" i="1"/>
  <c r="DS87" i="1"/>
  <c r="DR87" i="1"/>
  <c r="DS86" i="1"/>
  <c r="DR86" i="1"/>
  <c r="DS85" i="1"/>
  <c r="DR85" i="1"/>
  <c r="DS84" i="1"/>
  <c r="DR84" i="1"/>
  <c r="DS83" i="1"/>
  <c r="DR83" i="1"/>
  <c r="DS82" i="1"/>
  <c r="DR82" i="1"/>
  <c r="DS81" i="1"/>
  <c r="DR81" i="1"/>
  <c r="DS80" i="1"/>
  <c r="DR80" i="1"/>
  <c r="DS79" i="1"/>
  <c r="DR79" i="1"/>
  <c r="DS78" i="1"/>
  <c r="DR78" i="1"/>
  <c r="DS77" i="1"/>
  <c r="DR77" i="1"/>
  <c r="DS76" i="1"/>
  <c r="DR76" i="1"/>
  <c r="DS75" i="1"/>
  <c r="DR75" i="1"/>
  <c r="DS74" i="1"/>
  <c r="DR74" i="1"/>
  <c r="DS73" i="1"/>
  <c r="DR73" i="1"/>
  <c r="DS72" i="1"/>
  <c r="DR72" i="1"/>
  <c r="DS71" i="1"/>
  <c r="DR71" i="1"/>
  <c r="DS70" i="1"/>
  <c r="DR70" i="1"/>
  <c r="DS69" i="1"/>
  <c r="DR69" i="1"/>
  <c r="DS68" i="1"/>
  <c r="DR68" i="1"/>
  <c r="DS67" i="1"/>
  <c r="DR67" i="1"/>
  <c r="DS66" i="1"/>
  <c r="DR66" i="1"/>
  <c r="DS65" i="1"/>
  <c r="DR65" i="1"/>
  <c r="DS64" i="1"/>
  <c r="DR64" i="1"/>
  <c r="DS63" i="1"/>
  <c r="DR63" i="1"/>
  <c r="DS62" i="1"/>
  <c r="DR62" i="1"/>
  <c r="DS61" i="1"/>
  <c r="DR61" i="1"/>
  <c r="DS60" i="1"/>
  <c r="DR60" i="1"/>
  <c r="DS59" i="1"/>
  <c r="DR59" i="1"/>
  <c r="DS58" i="1"/>
  <c r="DR58" i="1"/>
  <c r="DS57" i="1"/>
  <c r="DR57" i="1"/>
  <c r="DS56" i="1"/>
  <c r="DR56" i="1"/>
  <c r="DS55" i="1"/>
  <c r="DR55" i="1"/>
  <c r="DS54" i="1"/>
  <c r="DS53" i="1"/>
  <c r="DS52" i="1"/>
  <c r="DR52" i="1"/>
  <c r="DS51" i="1"/>
  <c r="DR51" i="1"/>
  <c r="DS50" i="1"/>
  <c r="DR50" i="1"/>
  <c r="DS49" i="1"/>
  <c r="DR49" i="1"/>
  <c r="DS48" i="1"/>
  <c r="DR48" i="1"/>
  <c r="DS47" i="1"/>
  <c r="DR47" i="1"/>
  <c r="DS46" i="1"/>
  <c r="DR46" i="1"/>
  <c r="DS45" i="1"/>
  <c r="DR45" i="1"/>
  <c r="DS44" i="1"/>
  <c r="DR44" i="1"/>
  <c r="DS43" i="1"/>
  <c r="DR43" i="1"/>
  <c r="DS42" i="1"/>
  <c r="DR42" i="1"/>
  <c r="DS41" i="1"/>
  <c r="DR41" i="1"/>
  <c r="DS40" i="1"/>
  <c r="DR40" i="1"/>
  <c r="DS39" i="1"/>
  <c r="DR39" i="1"/>
  <c r="DS38" i="1"/>
  <c r="DR38" i="1"/>
  <c r="DS37" i="1"/>
  <c r="DR37" i="1"/>
  <c r="DS36" i="1"/>
  <c r="DR36" i="1"/>
  <c r="DS35" i="1"/>
  <c r="DR35" i="1"/>
  <c r="DS34" i="1"/>
  <c r="DR34" i="1"/>
  <c r="DS33" i="1"/>
  <c r="DR33" i="1"/>
  <c r="DS32" i="1"/>
  <c r="DR32" i="1"/>
  <c r="DS31" i="1"/>
  <c r="DR31" i="1"/>
  <c r="DS30" i="1"/>
  <c r="DR30" i="1"/>
  <c r="DS29" i="1"/>
  <c r="DR29" i="1"/>
  <c r="DS28" i="1"/>
  <c r="DR28" i="1"/>
  <c r="DS27" i="1"/>
  <c r="DR27" i="1"/>
  <c r="DS26" i="1"/>
  <c r="DR26" i="1"/>
  <c r="DS25" i="1"/>
  <c r="DR25" i="1"/>
  <c r="DS24" i="1"/>
  <c r="DR24" i="1"/>
  <c r="DS23" i="1"/>
  <c r="DR23" i="1"/>
  <c r="DR22" i="1"/>
  <c r="DR21" i="1"/>
  <c r="DR20" i="1"/>
  <c r="DR19" i="1"/>
  <c r="DR18" i="1"/>
  <c r="DR17" i="1"/>
  <c r="DR16" i="1"/>
  <c r="DR15" i="1"/>
  <c r="DI114" i="1"/>
  <c r="DH114" i="1"/>
  <c r="DI113" i="1"/>
  <c r="DH113" i="1"/>
  <c r="DI112" i="1"/>
  <c r="DH112" i="1"/>
  <c r="DI111" i="1"/>
  <c r="DH111" i="1"/>
  <c r="DI110" i="1"/>
  <c r="DH110" i="1"/>
  <c r="DI109" i="1"/>
  <c r="DH109" i="1"/>
  <c r="DI108" i="1"/>
  <c r="DH108" i="1"/>
  <c r="DI107" i="1"/>
  <c r="DH107" i="1"/>
  <c r="DI106" i="1"/>
  <c r="DH106" i="1"/>
  <c r="DI105" i="1"/>
  <c r="DH105" i="1"/>
  <c r="DI104" i="1"/>
  <c r="DH104" i="1"/>
  <c r="DI103" i="1"/>
  <c r="DH103" i="1"/>
  <c r="DI102" i="1"/>
  <c r="DH102" i="1"/>
  <c r="DI101" i="1"/>
  <c r="DH101" i="1"/>
  <c r="DI100" i="1"/>
  <c r="DH100" i="1"/>
  <c r="DI99" i="1"/>
  <c r="DH99" i="1"/>
  <c r="DI98" i="1"/>
  <c r="DH98" i="1"/>
  <c r="DI97" i="1"/>
  <c r="DH97" i="1"/>
  <c r="DI96" i="1"/>
  <c r="DH96" i="1"/>
  <c r="DI95" i="1"/>
  <c r="DH95" i="1"/>
  <c r="DI94" i="1"/>
  <c r="DH94" i="1"/>
  <c r="DI93" i="1"/>
  <c r="DH93" i="1"/>
  <c r="DI92" i="1"/>
  <c r="DH92" i="1"/>
  <c r="DI91" i="1"/>
  <c r="DH91" i="1"/>
  <c r="DI90" i="1"/>
  <c r="DH90" i="1"/>
  <c r="DI89" i="1"/>
  <c r="DH89" i="1"/>
  <c r="DI88" i="1"/>
  <c r="DH88" i="1"/>
  <c r="DI87" i="1"/>
  <c r="DH87" i="1"/>
  <c r="DI86" i="1"/>
  <c r="DH86" i="1"/>
  <c r="DI85" i="1"/>
  <c r="DH85" i="1"/>
  <c r="DI84" i="1"/>
  <c r="DH84" i="1"/>
  <c r="DI83" i="1"/>
  <c r="DH83" i="1"/>
  <c r="DI82" i="1"/>
  <c r="DH82" i="1"/>
  <c r="DI81" i="1"/>
  <c r="DH81" i="1"/>
  <c r="DI80" i="1"/>
  <c r="DH80" i="1"/>
  <c r="DI79" i="1"/>
  <c r="DH79" i="1"/>
  <c r="DI78" i="1"/>
  <c r="DH78" i="1"/>
  <c r="DI77" i="1"/>
  <c r="DH77" i="1"/>
  <c r="DI76" i="1"/>
  <c r="DH76" i="1"/>
  <c r="DI75" i="1"/>
  <c r="DH75" i="1"/>
  <c r="DI74" i="1"/>
  <c r="DH74" i="1"/>
  <c r="DI73" i="1"/>
  <c r="DH73" i="1"/>
  <c r="DI72" i="1"/>
  <c r="DH72" i="1"/>
  <c r="DI71" i="1"/>
  <c r="DH71" i="1"/>
  <c r="DI70" i="1"/>
  <c r="DH70" i="1"/>
  <c r="DI69" i="1"/>
  <c r="DH69" i="1"/>
  <c r="DI68" i="1"/>
  <c r="DH68" i="1"/>
  <c r="DI67" i="1"/>
  <c r="DH67" i="1"/>
  <c r="DI66" i="1"/>
  <c r="DH66" i="1"/>
  <c r="DI65" i="1"/>
  <c r="DH65" i="1"/>
  <c r="DI64" i="1"/>
  <c r="DH64" i="1"/>
  <c r="DI63" i="1"/>
  <c r="DH63" i="1"/>
  <c r="DI62" i="1"/>
  <c r="DH62" i="1"/>
  <c r="DI61" i="1"/>
  <c r="DH61" i="1"/>
  <c r="DI60" i="1"/>
  <c r="DH60" i="1"/>
  <c r="DI59" i="1"/>
  <c r="DH59" i="1"/>
  <c r="DI58" i="1"/>
  <c r="DH58" i="1"/>
  <c r="DI57" i="1"/>
  <c r="DH57" i="1"/>
  <c r="DI56" i="1"/>
  <c r="DH56" i="1"/>
  <c r="DI55" i="1"/>
  <c r="DH55" i="1"/>
  <c r="DI54" i="1"/>
  <c r="DI53" i="1"/>
  <c r="DI52" i="1"/>
  <c r="DH52" i="1"/>
  <c r="DI51" i="1"/>
  <c r="DH51" i="1"/>
  <c r="DI50" i="1"/>
  <c r="DH50" i="1"/>
  <c r="DI49" i="1"/>
  <c r="DH49" i="1"/>
  <c r="DI48" i="1"/>
  <c r="DH48" i="1"/>
  <c r="DI47" i="1"/>
  <c r="DH47" i="1"/>
  <c r="DI46" i="1"/>
  <c r="DH46" i="1"/>
  <c r="DI45" i="1"/>
  <c r="DH45" i="1"/>
  <c r="DI44" i="1"/>
  <c r="DH44" i="1"/>
  <c r="DI43" i="1"/>
  <c r="DH43" i="1"/>
  <c r="DI42" i="1"/>
  <c r="DH42" i="1"/>
  <c r="DI41" i="1"/>
  <c r="DH41" i="1"/>
  <c r="DI40" i="1"/>
  <c r="DH40" i="1"/>
  <c r="DI39" i="1"/>
  <c r="DH39" i="1"/>
  <c r="DI38" i="1"/>
  <c r="DH38" i="1"/>
  <c r="DI37" i="1"/>
  <c r="DH37" i="1"/>
  <c r="DI36" i="1"/>
  <c r="DH36" i="1"/>
  <c r="DI35" i="1"/>
  <c r="DH35" i="1"/>
  <c r="DI34" i="1"/>
  <c r="DH34" i="1"/>
  <c r="DI33" i="1"/>
  <c r="DH33" i="1"/>
  <c r="DI32" i="1"/>
  <c r="DH32" i="1"/>
  <c r="DI31" i="1"/>
  <c r="DH31" i="1"/>
  <c r="DI30" i="1"/>
  <c r="DH30" i="1"/>
  <c r="DI29" i="1"/>
  <c r="DH29" i="1"/>
  <c r="DI28" i="1"/>
  <c r="DH28" i="1"/>
  <c r="DI27" i="1"/>
  <c r="DH27" i="1"/>
  <c r="DI26" i="1"/>
  <c r="DH26" i="1"/>
  <c r="DI25" i="1"/>
  <c r="DH25" i="1"/>
  <c r="DI24" i="1"/>
  <c r="DH24" i="1"/>
  <c r="DI23" i="1"/>
  <c r="DH23" i="1"/>
  <c r="DH22" i="1"/>
  <c r="DH21" i="1"/>
  <c r="DH20" i="1"/>
  <c r="DH19" i="1"/>
  <c r="DH18" i="1"/>
  <c r="DH17" i="1"/>
  <c r="DH16" i="1"/>
  <c r="DH15" i="1"/>
  <c r="CY114" i="1"/>
  <c r="CX114" i="1"/>
  <c r="CY113" i="1"/>
  <c r="CX113" i="1"/>
  <c r="CY112" i="1"/>
  <c r="CX112" i="1"/>
  <c r="CY111" i="1"/>
  <c r="CX111" i="1"/>
  <c r="CY110" i="1"/>
  <c r="CX110" i="1"/>
  <c r="CY109" i="1"/>
  <c r="CX109" i="1"/>
  <c r="CY108" i="1"/>
  <c r="CX108" i="1"/>
  <c r="CY107" i="1"/>
  <c r="CX107" i="1"/>
  <c r="CY106" i="1"/>
  <c r="CX106" i="1"/>
  <c r="CY105" i="1"/>
  <c r="CX105" i="1"/>
  <c r="CY104" i="1"/>
  <c r="CX104" i="1"/>
  <c r="CY103" i="1"/>
  <c r="CX103" i="1"/>
  <c r="CY102" i="1"/>
  <c r="CX102" i="1"/>
  <c r="CY101" i="1"/>
  <c r="CX101" i="1"/>
  <c r="CY100" i="1"/>
  <c r="CX100" i="1"/>
  <c r="CY99" i="1"/>
  <c r="CX99" i="1"/>
  <c r="CY98" i="1"/>
  <c r="CX98" i="1"/>
  <c r="CY97" i="1"/>
  <c r="CX97" i="1"/>
  <c r="CY96" i="1"/>
  <c r="CX96" i="1"/>
  <c r="CY95" i="1"/>
  <c r="CX95" i="1"/>
  <c r="CY94" i="1"/>
  <c r="CX94" i="1"/>
  <c r="CY93" i="1"/>
  <c r="CX93" i="1"/>
  <c r="CY92" i="1"/>
  <c r="CX92" i="1"/>
  <c r="CY91" i="1"/>
  <c r="CX91" i="1"/>
  <c r="CY90" i="1"/>
  <c r="CX90" i="1"/>
  <c r="CY89" i="1"/>
  <c r="CX89" i="1"/>
  <c r="CY88" i="1"/>
  <c r="CX88" i="1"/>
  <c r="CY87" i="1"/>
  <c r="CX87" i="1"/>
  <c r="CY86" i="1"/>
  <c r="CX86" i="1"/>
  <c r="CY85" i="1"/>
  <c r="CX85" i="1"/>
  <c r="CY84" i="1"/>
  <c r="CX84" i="1"/>
  <c r="CY83" i="1"/>
  <c r="CX83" i="1"/>
  <c r="CY82" i="1"/>
  <c r="CX82" i="1"/>
  <c r="CY81" i="1"/>
  <c r="CX81" i="1"/>
  <c r="CY80" i="1"/>
  <c r="CX80" i="1"/>
  <c r="CY79" i="1"/>
  <c r="CX79" i="1"/>
  <c r="CY78" i="1"/>
  <c r="CX78" i="1"/>
  <c r="CY77" i="1"/>
  <c r="CX77" i="1"/>
  <c r="CY76" i="1"/>
  <c r="CX76" i="1"/>
  <c r="CY75" i="1"/>
  <c r="CX75" i="1"/>
  <c r="CY74" i="1"/>
  <c r="CX74" i="1"/>
  <c r="CY73" i="1"/>
  <c r="CX73" i="1"/>
  <c r="CY72" i="1"/>
  <c r="CX72" i="1"/>
  <c r="CY71" i="1"/>
  <c r="CX71" i="1"/>
  <c r="CY70" i="1"/>
  <c r="CX70" i="1"/>
  <c r="CY69" i="1"/>
  <c r="CX69" i="1"/>
  <c r="CY68" i="1"/>
  <c r="CX68" i="1"/>
  <c r="CY67" i="1"/>
  <c r="CX67" i="1"/>
  <c r="CY66" i="1"/>
  <c r="CX66" i="1"/>
  <c r="CY65" i="1"/>
  <c r="CX65" i="1"/>
  <c r="CY64" i="1"/>
  <c r="CX64" i="1"/>
  <c r="CY63" i="1"/>
  <c r="CX63" i="1"/>
  <c r="CY62" i="1"/>
  <c r="CX62" i="1"/>
  <c r="CY61" i="1"/>
  <c r="CX61" i="1"/>
  <c r="CY60" i="1"/>
  <c r="CX60" i="1"/>
  <c r="CY59" i="1"/>
  <c r="CX59" i="1"/>
  <c r="CY58" i="1"/>
  <c r="CX58" i="1"/>
  <c r="CY57" i="1"/>
  <c r="CX57" i="1"/>
  <c r="CY56" i="1"/>
  <c r="CX56" i="1"/>
  <c r="CY55" i="1"/>
  <c r="CX55" i="1"/>
  <c r="CY54" i="1"/>
  <c r="CY53" i="1"/>
  <c r="CY52" i="1"/>
  <c r="CX52" i="1"/>
  <c r="CY51" i="1"/>
  <c r="CX51" i="1"/>
  <c r="CY50" i="1"/>
  <c r="CX50" i="1"/>
  <c r="CY49" i="1"/>
  <c r="CX49" i="1"/>
  <c r="CY48" i="1"/>
  <c r="CX48" i="1"/>
  <c r="CY47" i="1"/>
  <c r="CX47" i="1"/>
  <c r="CY46" i="1"/>
  <c r="CX46" i="1"/>
  <c r="CY45" i="1"/>
  <c r="CX45" i="1"/>
  <c r="CY44" i="1"/>
  <c r="CX44" i="1"/>
  <c r="CY43" i="1"/>
  <c r="CX43" i="1"/>
  <c r="CY42" i="1"/>
  <c r="CX42" i="1"/>
  <c r="CY41" i="1"/>
  <c r="CX41" i="1"/>
  <c r="CY40" i="1"/>
  <c r="CX40" i="1"/>
  <c r="CY39" i="1"/>
  <c r="CX39" i="1"/>
  <c r="CY38" i="1"/>
  <c r="CX38" i="1"/>
  <c r="CY37" i="1"/>
  <c r="CX37" i="1"/>
  <c r="CY36" i="1"/>
  <c r="CX36" i="1"/>
  <c r="CY35" i="1"/>
  <c r="CX35" i="1"/>
  <c r="CY34" i="1"/>
  <c r="CX34" i="1"/>
  <c r="CY33" i="1"/>
  <c r="CX33" i="1"/>
  <c r="CY32" i="1"/>
  <c r="CX32" i="1"/>
  <c r="CY31" i="1"/>
  <c r="CX31" i="1"/>
  <c r="CY30" i="1"/>
  <c r="CX30" i="1"/>
  <c r="CY29" i="1"/>
  <c r="CX29" i="1"/>
  <c r="CY28" i="1"/>
  <c r="CX28" i="1"/>
  <c r="CY27" i="1"/>
  <c r="CX27" i="1"/>
  <c r="CY26" i="1"/>
  <c r="CX26" i="1"/>
  <c r="CY25" i="1"/>
  <c r="CX25" i="1"/>
  <c r="CY24" i="1"/>
  <c r="CX24" i="1"/>
  <c r="CY23" i="1"/>
  <c r="CX23" i="1"/>
  <c r="CX22" i="1"/>
  <c r="CX21" i="1"/>
  <c r="CX20" i="1"/>
  <c r="CX19" i="1"/>
  <c r="CX18" i="1"/>
  <c r="CX17" i="1"/>
  <c r="CX16" i="1"/>
  <c r="CX15" i="1"/>
  <c r="CI114" i="1"/>
  <c r="CH114" i="1"/>
  <c r="CI113" i="1"/>
  <c r="CH113" i="1"/>
  <c r="CI112" i="1"/>
  <c r="CH112" i="1"/>
  <c r="CI111" i="1"/>
  <c r="CH111" i="1"/>
  <c r="CI110" i="1"/>
  <c r="CH110" i="1"/>
  <c r="CI109" i="1"/>
  <c r="CH109" i="1"/>
  <c r="CI108" i="1"/>
  <c r="CH108" i="1"/>
  <c r="CI107" i="1"/>
  <c r="CH107" i="1"/>
  <c r="CI106" i="1"/>
  <c r="CH106" i="1"/>
  <c r="CI105" i="1"/>
  <c r="CH105" i="1"/>
  <c r="CI104" i="1"/>
  <c r="CH104" i="1"/>
  <c r="CI103" i="1"/>
  <c r="CH103" i="1"/>
  <c r="CI102" i="1"/>
  <c r="CH102" i="1"/>
  <c r="CI101" i="1"/>
  <c r="CH101" i="1"/>
  <c r="CI100" i="1"/>
  <c r="CH100" i="1"/>
  <c r="CI99" i="1"/>
  <c r="CH99" i="1"/>
  <c r="CI98" i="1"/>
  <c r="CH98" i="1"/>
  <c r="CI97" i="1"/>
  <c r="CH97" i="1"/>
  <c r="CI96" i="1"/>
  <c r="CH96" i="1"/>
  <c r="CI95" i="1"/>
  <c r="CH95" i="1"/>
  <c r="CI94" i="1"/>
  <c r="CH94" i="1"/>
  <c r="CI93" i="1"/>
  <c r="CH93" i="1"/>
  <c r="CI92" i="1"/>
  <c r="CH92" i="1"/>
  <c r="CI91" i="1"/>
  <c r="CH91" i="1"/>
  <c r="CI90" i="1"/>
  <c r="CH90" i="1"/>
  <c r="CI89" i="1"/>
  <c r="CH89" i="1"/>
  <c r="CI88" i="1"/>
  <c r="CH88" i="1"/>
  <c r="CI87" i="1"/>
  <c r="CH87" i="1"/>
  <c r="CI86" i="1"/>
  <c r="CH86" i="1"/>
  <c r="CI85" i="1"/>
  <c r="CH85" i="1"/>
  <c r="CI84" i="1"/>
  <c r="CH84" i="1"/>
  <c r="CI83" i="1"/>
  <c r="CH83" i="1"/>
  <c r="CI82" i="1"/>
  <c r="CH82" i="1"/>
  <c r="CI81" i="1"/>
  <c r="CH81" i="1"/>
  <c r="CI80" i="1"/>
  <c r="CH80" i="1"/>
  <c r="CI79" i="1"/>
  <c r="CH79" i="1"/>
  <c r="CI78" i="1"/>
  <c r="CH78" i="1"/>
  <c r="CI77" i="1"/>
  <c r="CH77" i="1"/>
  <c r="CI76" i="1"/>
  <c r="CH76" i="1"/>
  <c r="CI75" i="1"/>
  <c r="CH75" i="1"/>
  <c r="CI74" i="1"/>
  <c r="CH74" i="1"/>
  <c r="CI73" i="1"/>
  <c r="CH73" i="1"/>
  <c r="CI72" i="1"/>
  <c r="CH72" i="1"/>
  <c r="CI71" i="1"/>
  <c r="CH71" i="1"/>
  <c r="CI70" i="1"/>
  <c r="CH70" i="1"/>
  <c r="CI69" i="1"/>
  <c r="CH69" i="1"/>
  <c r="CI68" i="1"/>
  <c r="CH68" i="1"/>
  <c r="CI67" i="1"/>
  <c r="CH67" i="1"/>
  <c r="CI66" i="1"/>
  <c r="CH66" i="1"/>
  <c r="CI65" i="1"/>
  <c r="CH65" i="1"/>
  <c r="CI64" i="1"/>
  <c r="CH64" i="1"/>
  <c r="CI63" i="1"/>
  <c r="CH63" i="1"/>
  <c r="CI62" i="1"/>
  <c r="CH62" i="1"/>
  <c r="CI61" i="1"/>
  <c r="CH61" i="1"/>
  <c r="CI60" i="1"/>
  <c r="CH60" i="1"/>
  <c r="CI59" i="1"/>
  <c r="CH59" i="1"/>
  <c r="CI58" i="1"/>
  <c r="CH58" i="1"/>
  <c r="CI57" i="1"/>
  <c r="CH57" i="1"/>
  <c r="CI56" i="1"/>
  <c r="CH56" i="1"/>
  <c r="CI55" i="1"/>
  <c r="CH55" i="1"/>
  <c r="CI54" i="1"/>
  <c r="CI53" i="1"/>
  <c r="CI52" i="1"/>
  <c r="CH52" i="1"/>
  <c r="CI51" i="1"/>
  <c r="CH51" i="1"/>
  <c r="CI50" i="1"/>
  <c r="CH50" i="1"/>
  <c r="CI49" i="1"/>
  <c r="CH49" i="1"/>
  <c r="CI48" i="1"/>
  <c r="CH48" i="1"/>
  <c r="CI47" i="1"/>
  <c r="CH47" i="1"/>
  <c r="CI46" i="1"/>
  <c r="CH46" i="1"/>
  <c r="CI45" i="1"/>
  <c r="CH45" i="1"/>
  <c r="CI44" i="1"/>
  <c r="CH44" i="1"/>
  <c r="CI43" i="1"/>
  <c r="CH43" i="1"/>
  <c r="CI42" i="1"/>
  <c r="CH42" i="1"/>
  <c r="CI41" i="1"/>
  <c r="CH41" i="1"/>
  <c r="CI40" i="1"/>
  <c r="CH40" i="1"/>
  <c r="CI39" i="1"/>
  <c r="CH39" i="1"/>
  <c r="CI38" i="1"/>
  <c r="CH38" i="1"/>
  <c r="CI37" i="1"/>
  <c r="CH37" i="1"/>
  <c r="CI36" i="1"/>
  <c r="CH36" i="1"/>
  <c r="CI35" i="1"/>
  <c r="CH35" i="1"/>
  <c r="CI34" i="1"/>
  <c r="CH34" i="1"/>
  <c r="CI33" i="1"/>
  <c r="CH33" i="1"/>
  <c r="CI32" i="1"/>
  <c r="CH32" i="1"/>
  <c r="CI31" i="1"/>
  <c r="CH31" i="1"/>
  <c r="CI30" i="1"/>
  <c r="CH30" i="1"/>
  <c r="CI29" i="1"/>
  <c r="CH29" i="1"/>
  <c r="CI28" i="1"/>
  <c r="CH28" i="1"/>
  <c r="CI27" i="1"/>
  <c r="CH27" i="1"/>
  <c r="CI26" i="1"/>
  <c r="CH26" i="1"/>
  <c r="CI25" i="1"/>
  <c r="CH25" i="1"/>
  <c r="CI24" i="1"/>
  <c r="CH24" i="1"/>
  <c r="CI23" i="1"/>
  <c r="CH23" i="1"/>
  <c r="CH22" i="1"/>
  <c r="CH21" i="1"/>
  <c r="CH20" i="1"/>
  <c r="CH19" i="1"/>
  <c r="CH18" i="1"/>
  <c r="CH17" i="1"/>
  <c r="CH16" i="1"/>
  <c r="CH15" i="1"/>
  <c r="FD90" i="8" l="1"/>
  <c r="FD106" i="8"/>
  <c r="FD107" i="8"/>
  <c r="FD105" i="8"/>
  <c r="FD84" i="8"/>
  <c r="FD88" i="8"/>
  <c r="FD92" i="8"/>
  <c r="FD100" i="8"/>
  <c r="FD104" i="8"/>
  <c r="FD108" i="8"/>
  <c r="FD81" i="8"/>
  <c r="FD83" i="8"/>
  <c r="FD87" i="8"/>
  <c r="FD91" i="8"/>
  <c r="FD82" i="8"/>
  <c r="FD97" i="8"/>
  <c r="FD94" i="8"/>
  <c r="FD98" i="8"/>
  <c r="FD109" i="8"/>
  <c r="FD113" i="8"/>
  <c r="FD99" i="8"/>
  <c r="FD103" i="8"/>
  <c r="FD110" i="8"/>
  <c r="FD89" i="8"/>
  <c r="FD86" i="8"/>
  <c r="FD96" i="8"/>
  <c r="FD102" i="8"/>
  <c r="FD112" i="8"/>
  <c r="FD114" i="8"/>
  <c r="FD85" i="8"/>
  <c r="FD95" i="8"/>
  <c r="FD101" i="8"/>
  <c r="FD111" i="8"/>
  <c r="BY114" i="1"/>
  <c r="BX114" i="1"/>
  <c r="BY113" i="1"/>
  <c r="BX113" i="1"/>
  <c r="BY112" i="1"/>
  <c r="BX112" i="1"/>
  <c r="BY111" i="1"/>
  <c r="BX111" i="1"/>
  <c r="BY110" i="1"/>
  <c r="BX110" i="1"/>
  <c r="BY109" i="1"/>
  <c r="BX109" i="1"/>
  <c r="BY108" i="1"/>
  <c r="BX108" i="1"/>
  <c r="BY107" i="1"/>
  <c r="BX107" i="1"/>
  <c r="BY106" i="1"/>
  <c r="BX106" i="1"/>
  <c r="BY105" i="1"/>
  <c r="BX105" i="1"/>
  <c r="BY104" i="1"/>
  <c r="BX104" i="1"/>
  <c r="BY103" i="1"/>
  <c r="BX103" i="1"/>
  <c r="BY102" i="1"/>
  <c r="BX102" i="1"/>
  <c r="BY101" i="1"/>
  <c r="BX101" i="1"/>
  <c r="BY100" i="1"/>
  <c r="BX100" i="1"/>
  <c r="BY99" i="1"/>
  <c r="BX99" i="1"/>
  <c r="BY98" i="1"/>
  <c r="BX98" i="1"/>
  <c r="BY97" i="1"/>
  <c r="BX97" i="1"/>
  <c r="BY96" i="1"/>
  <c r="BX96" i="1"/>
  <c r="BY95" i="1"/>
  <c r="BX95" i="1"/>
  <c r="BY94" i="1"/>
  <c r="BX94" i="1"/>
  <c r="BY93" i="1"/>
  <c r="BX93" i="1"/>
  <c r="BY92" i="1"/>
  <c r="BX92" i="1"/>
  <c r="BY91" i="1"/>
  <c r="BX91" i="1"/>
  <c r="BY90" i="1"/>
  <c r="BX90" i="1"/>
  <c r="BY89" i="1"/>
  <c r="BX89" i="1"/>
  <c r="BY88" i="1"/>
  <c r="BX88" i="1"/>
  <c r="BY87" i="1"/>
  <c r="BX87" i="1"/>
  <c r="BY86" i="1"/>
  <c r="BX86" i="1"/>
  <c r="BY85" i="1"/>
  <c r="BX85" i="1"/>
  <c r="BY84" i="1"/>
  <c r="BX84" i="1"/>
  <c r="BY83" i="1"/>
  <c r="BX83" i="1"/>
  <c r="BY82" i="1"/>
  <c r="BX82" i="1"/>
  <c r="BY81" i="1"/>
  <c r="BX81" i="1"/>
  <c r="BY80" i="1"/>
  <c r="BX80" i="1"/>
  <c r="BY79" i="1"/>
  <c r="BX79" i="1"/>
  <c r="BY78" i="1"/>
  <c r="BX78" i="1"/>
  <c r="BY77" i="1"/>
  <c r="BX77" i="1"/>
  <c r="BY76" i="1"/>
  <c r="BX76" i="1"/>
  <c r="BY75" i="1"/>
  <c r="BX75" i="1"/>
  <c r="BY74" i="1"/>
  <c r="BX74" i="1"/>
  <c r="BY73" i="1"/>
  <c r="BX73" i="1"/>
  <c r="BY72" i="1"/>
  <c r="BX72" i="1"/>
  <c r="BY71" i="1"/>
  <c r="BX71" i="1"/>
  <c r="BY70" i="1"/>
  <c r="BX70" i="1"/>
  <c r="BY69" i="1"/>
  <c r="BX69" i="1"/>
  <c r="BY68" i="1"/>
  <c r="BX68" i="1"/>
  <c r="BY67" i="1"/>
  <c r="BX67" i="1"/>
  <c r="BY66" i="1"/>
  <c r="BX66" i="1"/>
  <c r="BY65" i="1"/>
  <c r="BX65" i="1"/>
  <c r="BY64" i="1"/>
  <c r="BX64" i="1"/>
  <c r="BY63" i="1"/>
  <c r="BX63" i="1"/>
  <c r="BY62" i="1"/>
  <c r="BX62" i="1"/>
  <c r="BY61" i="1"/>
  <c r="BX61" i="1"/>
  <c r="BY60" i="1"/>
  <c r="BX60" i="1"/>
  <c r="BY59" i="1"/>
  <c r="BX59" i="1"/>
  <c r="BY58" i="1"/>
  <c r="BX58" i="1"/>
  <c r="BY57" i="1"/>
  <c r="BX57" i="1"/>
  <c r="BY56" i="1"/>
  <c r="BX56" i="1"/>
  <c r="BY55" i="1"/>
  <c r="BX55" i="1"/>
  <c r="BY54" i="1"/>
  <c r="BY53" i="1"/>
  <c r="BY52" i="1"/>
  <c r="BX52" i="1"/>
  <c r="BY51" i="1"/>
  <c r="BX51" i="1"/>
  <c r="BY50" i="1"/>
  <c r="BX50" i="1"/>
  <c r="BY49" i="1"/>
  <c r="BX49" i="1"/>
  <c r="BY48" i="1"/>
  <c r="BX48" i="1"/>
  <c r="BY47" i="1"/>
  <c r="BX47" i="1"/>
  <c r="BY46" i="1"/>
  <c r="BX46" i="1"/>
  <c r="BY45" i="1"/>
  <c r="BX45" i="1"/>
  <c r="BY44" i="1"/>
  <c r="BX44" i="1"/>
  <c r="BY43" i="1"/>
  <c r="BX43" i="1"/>
  <c r="BY42" i="1"/>
  <c r="BX42" i="1"/>
  <c r="BY41" i="1"/>
  <c r="BX41" i="1"/>
  <c r="BY40" i="1"/>
  <c r="BX40" i="1"/>
  <c r="BY39" i="1"/>
  <c r="BX39" i="1"/>
  <c r="BY38" i="1"/>
  <c r="BX38" i="1"/>
  <c r="BY37" i="1"/>
  <c r="BX37" i="1"/>
  <c r="BY36" i="1"/>
  <c r="BX36" i="1"/>
  <c r="BY35" i="1"/>
  <c r="BX35" i="1"/>
  <c r="BY34" i="1"/>
  <c r="BX34" i="1"/>
  <c r="BY33" i="1"/>
  <c r="BX33" i="1"/>
  <c r="BY32" i="1"/>
  <c r="BX32" i="1"/>
  <c r="BY31" i="1"/>
  <c r="BX31" i="1"/>
  <c r="BY30" i="1"/>
  <c r="BX30" i="1"/>
  <c r="BY29" i="1"/>
  <c r="BX29" i="1"/>
  <c r="BY28" i="1"/>
  <c r="BX28" i="1"/>
  <c r="BY27" i="1"/>
  <c r="BX27" i="1"/>
  <c r="BY26" i="1"/>
  <c r="BX26" i="1"/>
  <c r="BY25" i="1"/>
  <c r="BX25" i="1"/>
  <c r="BY24" i="1"/>
  <c r="BX24" i="1"/>
  <c r="BY23" i="1"/>
  <c r="BX23" i="1"/>
  <c r="BX22" i="1"/>
  <c r="BX21" i="1"/>
  <c r="BX20" i="1"/>
  <c r="BX19" i="1"/>
  <c r="BX18" i="1"/>
  <c r="BX16" i="1"/>
  <c r="BX17" i="1"/>
  <c r="BX15" i="1"/>
  <c r="BO114" i="1"/>
  <c r="BN114" i="1"/>
  <c r="BO113" i="1"/>
  <c r="BN113" i="1"/>
  <c r="BO112" i="1"/>
  <c r="BN112" i="1"/>
  <c r="BO111" i="1"/>
  <c r="BN111" i="1"/>
  <c r="BO110" i="1"/>
  <c r="BN110" i="1"/>
  <c r="BO109" i="1"/>
  <c r="BN109" i="1"/>
  <c r="BO108" i="1"/>
  <c r="BN108" i="1"/>
  <c r="BO107" i="1"/>
  <c r="BN107" i="1"/>
  <c r="BO106" i="1"/>
  <c r="BN106" i="1"/>
  <c r="BO105" i="1"/>
  <c r="BN105" i="1"/>
  <c r="BO104" i="1"/>
  <c r="BN104" i="1"/>
  <c r="BO103" i="1"/>
  <c r="BN103" i="1"/>
  <c r="BO102" i="1"/>
  <c r="BN102" i="1"/>
  <c r="BO101" i="1"/>
  <c r="BN101" i="1"/>
  <c r="BO100" i="1"/>
  <c r="BN100" i="1"/>
  <c r="BO99" i="1"/>
  <c r="BN99" i="1"/>
  <c r="BO98" i="1"/>
  <c r="BN98" i="1"/>
  <c r="BO97" i="1"/>
  <c r="BN97" i="1"/>
  <c r="BO96" i="1"/>
  <c r="BN96" i="1"/>
  <c r="BO95" i="1"/>
  <c r="BN95" i="1"/>
  <c r="BO94" i="1"/>
  <c r="BN94" i="1"/>
  <c r="BO93" i="1"/>
  <c r="BN93" i="1"/>
  <c r="BO92" i="1"/>
  <c r="BN92" i="1"/>
  <c r="BO91" i="1"/>
  <c r="BN91" i="1"/>
  <c r="BO90" i="1"/>
  <c r="BN90" i="1"/>
  <c r="BO89" i="1"/>
  <c r="BN89" i="1"/>
  <c r="BO88" i="1"/>
  <c r="BN88" i="1"/>
  <c r="BO87" i="1"/>
  <c r="BN87" i="1"/>
  <c r="BO86" i="1"/>
  <c r="BN86" i="1"/>
  <c r="BO85" i="1"/>
  <c r="BN85" i="1"/>
  <c r="BO84" i="1"/>
  <c r="BN84" i="1"/>
  <c r="BO83" i="1"/>
  <c r="BN83" i="1"/>
  <c r="BO82" i="1"/>
  <c r="BN82" i="1"/>
  <c r="BO81" i="1"/>
  <c r="BN81" i="1"/>
  <c r="BO80" i="1"/>
  <c r="BN80" i="1"/>
  <c r="BO79" i="1"/>
  <c r="BN79" i="1"/>
  <c r="BO78" i="1"/>
  <c r="BN78" i="1"/>
  <c r="BO77" i="1"/>
  <c r="BN77" i="1"/>
  <c r="BO76" i="1"/>
  <c r="BN76" i="1"/>
  <c r="BO75" i="1"/>
  <c r="BN75" i="1"/>
  <c r="BO74" i="1"/>
  <c r="BN74" i="1"/>
  <c r="BO73" i="1"/>
  <c r="BN73" i="1"/>
  <c r="BO72" i="1"/>
  <c r="BN72" i="1"/>
  <c r="BO71" i="1"/>
  <c r="BN71" i="1"/>
  <c r="BO70" i="1"/>
  <c r="BN70" i="1"/>
  <c r="BO69" i="1"/>
  <c r="BN69" i="1"/>
  <c r="BO68" i="1"/>
  <c r="BN68" i="1"/>
  <c r="BO67" i="1"/>
  <c r="BN67" i="1"/>
  <c r="BO66" i="1"/>
  <c r="BN66" i="1"/>
  <c r="BO65" i="1"/>
  <c r="BN65" i="1"/>
  <c r="BO64" i="1"/>
  <c r="BN64" i="1"/>
  <c r="BO63" i="1"/>
  <c r="BN63" i="1"/>
  <c r="BO62" i="1"/>
  <c r="BN62" i="1"/>
  <c r="BO61" i="1"/>
  <c r="BN61" i="1"/>
  <c r="BO60" i="1"/>
  <c r="BN60" i="1"/>
  <c r="BO59" i="1"/>
  <c r="BN59" i="1"/>
  <c r="BO58" i="1"/>
  <c r="BN58" i="1"/>
  <c r="BO57" i="1"/>
  <c r="BN57" i="1"/>
  <c r="BO56" i="1"/>
  <c r="BN56" i="1"/>
  <c r="BO55" i="1"/>
  <c r="BN55" i="1"/>
  <c r="BO54" i="1"/>
  <c r="BO53" i="1"/>
  <c r="BO52" i="1"/>
  <c r="BN52" i="1"/>
  <c r="BO51" i="1"/>
  <c r="BN51" i="1"/>
  <c r="BO50" i="1"/>
  <c r="BN50" i="1"/>
  <c r="BO49" i="1"/>
  <c r="BN49" i="1"/>
  <c r="BO48" i="1"/>
  <c r="BN48" i="1"/>
  <c r="BO47" i="1"/>
  <c r="BN47" i="1"/>
  <c r="BO46" i="1"/>
  <c r="BN46" i="1"/>
  <c r="BO45" i="1"/>
  <c r="BN45" i="1"/>
  <c r="BO44" i="1"/>
  <c r="BN44" i="1"/>
  <c r="BO43" i="1"/>
  <c r="BN43" i="1"/>
  <c r="BO42" i="1"/>
  <c r="BN42" i="1"/>
  <c r="BO41" i="1"/>
  <c r="BN41" i="1"/>
  <c r="BO40" i="1"/>
  <c r="BN40" i="1"/>
  <c r="BO39" i="1"/>
  <c r="BN39" i="1"/>
  <c r="BO38" i="1"/>
  <c r="BN38" i="1"/>
  <c r="BO37" i="1"/>
  <c r="BN37" i="1"/>
  <c r="BO36" i="1"/>
  <c r="BN36" i="1"/>
  <c r="BO35" i="1"/>
  <c r="BN35" i="1"/>
  <c r="BO34" i="1"/>
  <c r="BN34" i="1"/>
  <c r="BO33" i="1"/>
  <c r="BN33" i="1"/>
  <c r="BO32" i="1"/>
  <c r="BN32" i="1"/>
  <c r="BO31" i="1"/>
  <c r="BN31" i="1"/>
  <c r="BO30" i="1"/>
  <c r="BN30" i="1"/>
  <c r="BO29" i="1"/>
  <c r="BN29" i="1"/>
  <c r="BO28" i="1"/>
  <c r="BN28" i="1"/>
  <c r="BO27" i="1"/>
  <c r="BN27" i="1"/>
  <c r="BO26" i="1"/>
  <c r="BN26" i="1"/>
  <c r="BO25" i="1"/>
  <c r="BN25" i="1"/>
  <c r="BO24" i="1"/>
  <c r="BN24" i="1"/>
  <c r="BO23" i="1"/>
  <c r="BN23" i="1"/>
  <c r="BN22" i="1"/>
  <c r="BN21" i="1"/>
  <c r="BN20" i="1"/>
  <c r="BN19" i="1"/>
  <c r="BN18" i="1"/>
  <c r="BN17" i="1"/>
  <c r="BE114" i="1" l="1"/>
  <c r="BD114" i="1"/>
  <c r="BE113" i="1"/>
  <c r="BD113" i="1"/>
  <c r="BE112" i="1"/>
  <c r="BD112" i="1"/>
  <c r="BE111" i="1"/>
  <c r="BD111" i="1"/>
  <c r="BE110" i="1"/>
  <c r="BD110" i="1"/>
  <c r="BE109" i="1"/>
  <c r="BD109" i="1"/>
  <c r="BE108" i="1"/>
  <c r="BD108" i="1"/>
  <c r="BE107" i="1"/>
  <c r="BD107" i="1"/>
  <c r="BE106" i="1"/>
  <c r="BD106" i="1"/>
  <c r="BE105" i="1"/>
  <c r="BD105" i="1"/>
  <c r="BE104" i="1"/>
  <c r="BD104" i="1"/>
  <c r="BE103" i="1"/>
  <c r="BD103" i="1"/>
  <c r="BE102" i="1"/>
  <c r="BD102" i="1"/>
  <c r="BE101" i="1"/>
  <c r="BD101" i="1"/>
  <c r="BE100" i="1"/>
  <c r="BD100" i="1"/>
  <c r="BE99" i="1"/>
  <c r="BD99" i="1"/>
  <c r="BE98" i="1"/>
  <c r="BD98" i="1"/>
  <c r="BE97" i="1"/>
  <c r="BD97" i="1"/>
  <c r="BE96" i="1"/>
  <c r="BD96" i="1"/>
  <c r="BE95" i="1"/>
  <c r="BD95" i="1"/>
  <c r="BE94" i="1"/>
  <c r="BD94" i="1"/>
  <c r="BE93" i="1"/>
  <c r="BD93" i="1"/>
  <c r="BE92" i="1"/>
  <c r="BD92" i="1"/>
  <c r="BE91" i="1"/>
  <c r="BD91" i="1"/>
  <c r="BE90" i="1"/>
  <c r="BD90" i="1"/>
  <c r="BE89" i="1"/>
  <c r="BD89" i="1"/>
  <c r="BE88" i="1"/>
  <c r="BD88" i="1"/>
  <c r="BE87" i="1"/>
  <c r="BD87" i="1"/>
  <c r="BE86" i="1"/>
  <c r="BD86" i="1"/>
  <c r="BE85" i="1"/>
  <c r="BD85" i="1"/>
  <c r="BE84" i="1"/>
  <c r="BD84" i="1"/>
  <c r="BE83" i="1"/>
  <c r="BD83" i="1"/>
  <c r="BE82" i="1"/>
  <c r="BD82" i="1"/>
  <c r="BE81" i="1"/>
  <c r="BD81" i="1"/>
  <c r="BE80" i="1"/>
  <c r="BD80" i="1"/>
  <c r="BE79" i="1"/>
  <c r="BD79" i="1"/>
  <c r="BE78" i="1"/>
  <c r="BD78" i="1"/>
  <c r="BE77" i="1"/>
  <c r="BD77" i="1"/>
  <c r="BE76" i="1"/>
  <c r="BD76" i="1"/>
  <c r="BE75" i="1"/>
  <c r="BD75" i="1"/>
  <c r="BE74" i="1"/>
  <c r="BD74" i="1"/>
  <c r="BE73" i="1"/>
  <c r="BD73" i="1"/>
  <c r="BE72" i="1"/>
  <c r="BD72" i="1"/>
  <c r="BE71" i="1"/>
  <c r="BD71" i="1"/>
  <c r="BE70" i="1"/>
  <c r="BD70" i="1"/>
  <c r="BE69" i="1"/>
  <c r="BD69" i="1"/>
  <c r="BE68" i="1"/>
  <c r="BD68" i="1"/>
  <c r="BE67" i="1"/>
  <c r="BD67" i="1"/>
  <c r="BE66" i="1"/>
  <c r="BD66" i="1"/>
  <c r="BE65" i="1"/>
  <c r="BD65" i="1"/>
  <c r="BE64" i="1"/>
  <c r="BD64" i="1"/>
  <c r="BE63" i="1"/>
  <c r="BD63" i="1"/>
  <c r="BE62" i="1"/>
  <c r="BD62" i="1"/>
  <c r="BE61" i="1"/>
  <c r="BD61" i="1"/>
  <c r="BE60" i="1"/>
  <c r="BD60" i="1"/>
  <c r="BE59" i="1"/>
  <c r="BD59" i="1"/>
  <c r="BE58" i="1"/>
  <c r="BD58" i="1"/>
  <c r="BE57" i="1"/>
  <c r="BD57" i="1"/>
  <c r="BE56" i="1"/>
  <c r="BD56" i="1"/>
  <c r="BE55" i="1"/>
  <c r="BD55" i="1"/>
  <c r="BE54" i="1"/>
  <c r="BE53" i="1"/>
  <c r="BE52" i="1"/>
  <c r="BD52" i="1"/>
  <c r="BE51" i="1"/>
  <c r="BD51" i="1"/>
  <c r="BE50" i="1"/>
  <c r="BD50" i="1"/>
  <c r="BE49" i="1"/>
  <c r="BD49" i="1"/>
  <c r="BE48" i="1"/>
  <c r="BD48" i="1"/>
  <c r="BE47" i="1"/>
  <c r="BD47" i="1"/>
  <c r="BE46" i="1"/>
  <c r="BD46" i="1"/>
  <c r="BE45" i="1"/>
  <c r="BD45" i="1"/>
  <c r="BE44" i="1"/>
  <c r="BD44" i="1"/>
  <c r="BE43" i="1"/>
  <c r="BD43" i="1"/>
  <c r="BE42" i="1"/>
  <c r="BD42" i="1"/>
  <c r="BE41" i="1"/>
  <c r="BD41" i="1"/>
  <c r="BE40" i="1"/>
  <c r="BD40" i="1"/>
  <c r="BE39" i="1"/>
  <c r="BD39" i="1"/>
  <c r="BE38" i="1"/>
  <c r="BD38" i="1"/>
  <c r="BE37" i="1"/>
  <c r="BD37" i="1"/>
  <c r="BE36" i="1"/>
  <c r="BD36" i="1"/>
  <c r="BE35" i="1"/>
  <c r="BD35" i="1"/>
  <c r="BE34" i="1"/>
  <c r="BD34" i="1"/>
  <c r="BE33" i="1"/>
  <c r="BD33" i="1"/>
  <c r="BE32" i="1"/>
  <c r="BD32" i="1"/>
  <c r="BE31" i="1"/>
  <c r="BD31" i="1"/>
  <c r="BE30" i="1"/>
  <c r="BD30" i="1"/>
  <c r="BE29" i="1"/>
  <c r="BD29" i="1"/>
  <c r="BE28" i="1"/>
  <c r="BD28" i="1"/>
  <c r="BE27" i="1"/>
  <c r="BD27" i="1"/>
  <c r="BE26" i="1"/>
  <c r="BD26" i="1"/>
  <c r="BE25" i="1"/>
  <c r="BD25" i="1"/>
  <c r="BE24" i="1"/>
  <c r="BD24" i="1"/>
  <c r="BE23" i="1"/>
  <c r="BD23" i="1"/>
  <c r="BD22" i="1"/>
  <c r="BD21" i="1"/>
  <c r="BD20" i="1"/>
  <c r="BD19" i="1"/>
  <c r="BD18" i="1"/>
  <c r="BD17" i="1"/>
  <c r="BB15" i="1"/>
  <c r="BB16" i="1"/>
  <c r="AT15" i="1"/>
  <c r="AU114" i="1"/>
  <c r="AT114" i="1"/>
  <c r="AU113" i="1"/>
  <c r="AT113" i="1"/>
  <c r="AU112" i="1"/>
  <c r="AT112" i="1"/>
  <c r="AU111" i="1"/>
  <c r="AT111" i="1"/>
  <c r="AU110" i="1"/>
  <c r="AT110" i="1"/>
  <c r="AU109" i="1"/>
  <c r="AT109" i="1"/>
  <c r="AU108" i="1"/>
  <c r="AT108" i="1"/>
  <c r="AU107" i="1"/>
  <c r="AT107" i="1"/>
  <c r="AU106" i="1"/>
  <c r="AT106" i="1"/>
  <c r="AU105" i="1"/>
  <c r="AT105" i="1"/>
  <c r="AU104" i="1"/>
  <c r="AT104" i="1"/>
  <c r="AU103" i="1"/>
  <c r="AT103" i="1"/>
  <c r="AU102" i="1"/>
  <c r="AT102" i="1"/>
  <c r="AU101" i="1"/>
  <c r="AT101" i="1"/>
  <c r="AU100" i="1"/>
  <c r="AT100" i="1"/>
  <c r="AU99" i="1"/>
  <c r="AT99" i="1"/>
  <c r="AU98" i="1"/>
  <c r="AT98" i="1"/>
  <c r="AU97" i="1"/>
  <c r="AT97" i="1"/>
  <c r="AU96" i="1"/>
  <c r="AT96" i="1"/>
  <c r="AU95" i="1"/>
  <c r="AT95" i="1"/>
  <c r="AU94" i="1"/>
  <c r="AT94" i="1"/>
  <c r="AU93" i="1"/>
  <c r="AT93" i="1"/>
  <c r="AU92" i="1"/>
  <c r="AT92" i="1"/>
  <c r="AU91" i="1"/>
  <c r="AT91" i="1"/>
  <c r="AU90" i="1"/>
  <c r="AT90" i="1"/>
  <c r="AU89" i="1"/>
  <c r="AT89" i="1"/>
  <c r="AU88" i="1"/>
  <c r="AT88" i="1"/>
  <c r="AU87" i="1"/>
  <c r="AT87" i="1"/>
  <c r="AU86" i="1"/>
  <c r="AT86" i="1"/>
  <c r="AU85" i="1"/>
  <c r="AT85" i="1"/>
  <c r="AU84" i="1"/>
  <c r="AT84" i="1"/>
  <c r="AU83" i="1"/>
  <c r="AT83" i="1"/>
  <c r="AU82" i="1"/>
  <c r="AT82" i="1"/>
  <c r="AU81" i="1"/>
  <c r="AT81" i="1"/>
  <c r="AU80" i="1"/>
  <c r="AT80" i="1"/>
  <c r="AU79" i="1"/>
  <c r="AT79" i="1"/>
  <c r="AU78" i="1"/>
  <c r="AT78" i="1"/>
  <c r="AU77" i="1"/>
  <c r="AT77" i="1"/>
  <c r="AU76" i="1"/>
  <c r="AT76" i="1"/>
  <c r="AU75" i="1"/>
  <c r="AT75" i="1"/>
  <c r="AU74" i="1"/>
  <c r="AT74" i="1"/>
  <c r="AU73" i="1"/>
  <c r="AT73" i="1"/>
  <c r="AU72" i="1"/>
  <c r="AT72" i="1"/>
  <c r="AU71" i="1"/>
  <c r="AT71" i="1"/>
  <c r="AU70" i="1"/>
  <c r="AT70" i="1"/>
  <c r="AU69" i="1"/>
  <c r="AT69" i="1"/>
  <c r="AU68" i="1"/>
  <c r="AT68" i="1"/>
  <c r="AU67" i="1"/>
  <c r="AT67" i="1"/>
  <c r="AU66" i="1"/>
  <c r="AT66" i="1"/>
  <c r="AU65" i="1"/>
  <c r="AT65" i="1"/>
  <c r="AU64" i="1"/>
  <c r="AT64" i="1"/>
  <c r="AU63" i="1"/>
  <c r="AT63" i="1"/>
  <c r="AU62" i="1"/>
  <c r="AT62" i="1"/>
  <c r="AU61" i="1"/>
  <c r="AT61" i="1"/>
  <c r="AU60" i="1"/>
  <c r="AT60" i="1"/>
  <c r="AU59" i="1"/>
  <c r="AT59" i="1"/>
  <c r="AU58" i="1"/>
  <c r="AT58" i="1"/>
  <c r="AU57" i="1"/>
  <c r="AT57" i="1"/>
  <c r="AU56" i="1"/>
  <c r="AT56" i="1"/>
  <c r="AU55" i="1"/>
  <c r="AT55" i="1"/>
  <c r="AU54" i="1"/>
  <c r="AU53" i="1"/>
  <c r="AU52" i="1"/>
  <c r="AT52" i="1"/>
  <c r="AU51" i="1"/>
  <c r="AT51" i="1"/>
  <c r="AU50" i="1"/>
  <c r="AT50" i="1"/>
  <c r="AU49" i="1"/>
  <c r="AT49" i="1"/>
  <c r="AU48" i="1"/>
  <c r="AT48" i="1"/>
  <c r="AU47" i="1"/>
  <c r="AT47" i="1"/>
  <c r="AU46" i="1"/>
  <c r="AT46" i="1"/>
  <c r="AU45" i="1"/>
  <c r="AT45" i="1"/>
  <c r="AU44" i="1"/>
  <c r="AT44" i="1"/>
  <c r="AU43" i="1"/>
  <c r="AT43" i="1"/>
  <c r="AU42" i="1"/>
  <c r="AT42" i="1"/>
  <c r="AU41" i="1"/>
  <c r="AT41" i="1"/>
  <c r="AU40" i="1"/>
  <c r="AT40" i="1"/>
  <c r="AU39" i="1"/>
  <c r="AT39" i="1"/>
  <c r="AU38" i="1"/>
  <c r="AT38" i="1"/>
  <c r="AU37" i="1"/>
  <c r="AT37" i="1"/>
  <c r="AU36" i="1"/>
  <c r="AT36" i="1"/>
  <c r="AU35" i="1"/>
  <c r="AT35" i="1"/>
  <c r="AU34" i="1"/>
  <c r="AT34" i="1"/>
  <c r="AU33" i="1"/>
  <c r="AT33" i="1"/>
  <c r="AU32" i="1"/>
  <c r="AT32" i="1"/>
  <c r="AU31" i="1"/>
  <c r="AT31" i="1"/>
  <c r="AU30" i="1"/>
  <c r="AT30" i="1"/>
  <c r="AU29" i="1"/>
  <c r="AT29" i="1"/>
  <c r="AU28" i="1"/>
  <c r="AT28" i="1"/>
  <c r="AU27" i="1"/>
  <c r="AT27" i="1"/>
  <c r="AU26" i="1"/>
  <c r="AT26" i="1"/>
  <c r="AU25" i="1"/>
  <c r="AT25" i="1"/>
  <c r="AU24" i="1"/>
  <c r="AT24" i="1"/>
  <c r="AU23" i="1"/>
  <c r="AT23" i="1"/>
  <c r="AT22" i="1"/>
  <c r="AT21" i="1"/>
  <c r="AT20" i="1"/>
  <c r="AT19" i="1"/>
  <c r="AT17" i="1"/>
  <c r="AT18" i="1"/>
  <c r="AA114" i="1"/>
  <c r="Z114" i="1"/>
  <c r="AA113" i="1"/>
  <c r="Z113" i="1"/>
  <c r="AA112" i="1"/>
  <c r="Z112" i="1"/>
  <c r="AA111" i="1"/>
  <c r="Z111" i="1"/>
  <c r="AA110" i="1"/>
  <c r="Z110" i="1"/>
  <c r="AA109" i="1"/>
  <c r="Z109" i="1"/>
  <c r="AA108" i="1"/>
  <c r="Z108" i="1"/>
  <c r="AA107" i="1"/>
  <c r="Z107" i="1"/>
  <c r="AA106" i="1"/>
  <c r="Z106" i="1"/>
  <c r="AA105" i="1"/>
  <c r="Z105" i="1"/>
  <c r="AA104" i="1"/>
  <c r="Z104" i="1"/>
  <c r="AA103" i="1"/>
  <c r="Z103" i="1"/>
  <c r="AA102" i="1"/>
  <c r="Z102" i="1"/>
  <c r="AA101" i="1"/>
  <c r="Z101" i="1"/>
  <c r="AA100" i="1"/>
  <c r="Z100" i="1"/>
  <c r="AA99" i="1"/>
  <c r="Z99" i="1"/>
  <c r="AA98" i="1"/>
  <c r="Z98" i="1"/>
  <c r="AA97" i="1"/>
  <c r="Z97" i="1"/>
  <c r="AA96" i="1"/>
  <c r="Z96" i="1"/>
  <c r="AA95" i="1"/>
  <c r="Z95" i="1"/>
  <c r="AA94" i="1"/>
  <c r="Z94" i="1"/>
  <c r="AA93" i="1"/>
  <c r="Z93" i="1"/>
  <c r="AA92" i="1"/>
  <c r="Z92" i="1"/>
  <c r="AA91" i="1"/>
  <c r="Z91" i="1"/>
  <c r="AA90" i="1"/>
  <c r="Z90" i="1"/>
  <c r="AA89" i="1"/>
  <c r="Z89" i="1"/>
  <c r="AA88" i="1"/>
  <c r="Z88" i="1"/>
  <c r="AA87" i="1"/>
  <c r="Z87" i="1"/>
  <c r="AA86" i="1"/>
  <c r="Z86" i="1"/>
  <c r="AA85" i="1"/>
  <c r="Z85" i="1"/>
  <c r="AA84" i="1"/>
  <c r="Z84" i="1"/>
  <c r="AA83" i="1"/>
  <c r="Z83" i="1"/>
  <c r="AA82" i="1"/>
  <c r="Z82" i="1"/>
  <c r="AA81" i="1"/>
  <c r="Z81" i="1"/>
  <c r="AA80" i="1"/>
  <c r="Z80" i="1"/>
  <c r="AA79" i="1"/>
  <c r="Z79" i="1"/>
  <c r="AA78" i="1"/>
  <c r="Z78" i="1"/>
  <c r="AA77" i="1"/>
  <c r="Z77" i="1"/>
  <c r="AA76" i="1"/>
  <c r="Z76" i="1"/>
  <c r="AA75" i="1"/>
  <c r="Z75" i="1"/>
  <c r="AA74" i="1"/>
  <c r="Z74" i="1"/>
  <c r="AA73" i="1"/>
  <c r="Z73" i="1"/>
  <c r="AA72" i="1"/>
  <c r="Z72" i="1"/>
  <c r="AA71" i="1"/>
  <c r="Z71" i="1"/>
  <c r="AA70" i="1"/>
  <c r="Z70" i="1"/>
  <c r="AA69" i="1"/>
  <c r="Z69" i="1"/>
  <c r="AA68" i="1"/>
  <c r="Z68" i="1"/>
  <c r="AA67" i="1"/>
  <c r="Z67" i="1"/>
  <c r="AA66" i="1"/>
  <c r="Z66" i="1"/>
  <c r="AA65" i="1"/>
  <c r="Z65" i="1"/>
  <c r="AA64" i="1"/>
  <c r="Z64" i="1"/>
  <c r="AA63" i="1"/>
  <c r="Z63" i="1"/>
  <c r="AA62" i="1"/>
  <c r="Z62" i="1"/>
  <c r="AA61" i="1"/>
  <c r="Z61" i="1"/>
  <c r="AA60" i="1"/>
  <c r="Z60" i="1"/>
  <c r="AA59" i="1"/>
  <c r="Z59" i="1"/>
  <c r="AA58" i="1"/>
  <c r="Z58" i="1"/>
  <c r="AA57" i="1"/>
  <c r="Z57" i="1"/>
  <c r="AA56" i="1"/>
  <c r="Z56" i="1"/>
  <c r="AA55" i="1"/>
  <c r="Z55" i="1"/>
  <c r="AA54" i="1"/>
  <c r="AA53" i="1"/>
  <c r="AA52" i="1"/>
  <c r="Z52" i="1"/>
  <c r="AA51" i="1"/>
  <c r="Z51" i="1"/>
  <c r="AA50" i="1"/>
  <c r="Z50" i="1"/>
  <c r="AA49" i="1"/>
  <c r="Z49" i="1"/>
  <c r="AA48" i="1"/>
  <c r="Z48" i="1"/>
  <c r="AA47" i="1"/>
  <c r="Z47" i="1"/>
  <c r="AA46" i="1"/>
  <c r="Z46" i="1"/>
  <c r="AA45" i="1"/>
  <c r="Z45" i="1"/>
  <c r="AA44" i="1"/>
  <c r="Z44" i="1"/>
  <c r="AA43" i="1"/>
  <c r="Z43" i="1"/>
  <c r="AA42" i="1"/>
  <c r="Z42" i="1"/>
  <c r="AA41" i="1"/>
  <c r="Z41" i="1"/>
  <c r="AA40" i="1"/>
  <c r="Z40" i="1"/>
  <c r="AA39" i="1"/>
  <c r="Z39" i="1"/>
  <c r="AA38" i="1"/>
  <c r="Z38" i="1"/>
  <c r="AA37" i="1"/>
  <c r="Z37" i="1"/>
  <c r="AA36" i="1"/>
  <c r="Z36" i="1"/>
  <c r="AA35" i="1"/>
  <c r="Z35" i="1"/>
  <c r="AA34" i="1"/>
  <c r="Z34" i="1"/>
  <c r="AA33" i="1"/>
  <c r="Z33" i="1"/>
  <c r="AA32" i="1"/>
  <c r="Z32" i="1"/>
  <c r="AA31" i="1"/>
  <c r="Z31" i="1"/>
  <c r="AA30" i="1"/>
  <c r="Z30" i="1"/>
  <c r="AA29" i="1"/>
  <c r="Z29" i="1"/>
  <c r="AA28" i="1"/>
  <c r="Z28" i="1"/>
  <c r="AA27" i="1"/>
  <c r="Z27" i="1"/>
  <c r="AA26" i="1"/>
  <c r="Z26" i="1"/>
  <c r="AA25" i="1"/>
  <c r="Z25" i="1"/>
  <c r="AA24" i="1"/>
  <c r="Z24" i="1"/>
  <c r="AA23" i="1"/>
  <c r="Z23" i="1"/>
  <c r="Z22" i="1"/>
  <c r="Z21" i="1"/>
  <c r="Z20" i="1"/>
  <c r="Z19" i="1"/>
  <c r="Z18" i="1"/>
  <c r="Z17" i="1"/>
  <c r="Z16" i="1"/>
  <c r="Z15" i="1"/>
  <c r="F4" i="5" l="1"/>
  <c r="GK114" i="1"/>
  <c r="GK113" i="1"/>
  <c r="GK112" i="1"/>
  <c r="GK111" i="1"/>
  <c r="GK110" i="1"/>
  <c r="GK109" i="1"/>
  <c r="GK108" i="1"/>
  <c r="GK107" i="1"/>
  <c r="GK106" i="1"/>
  <c r="GK105" i="1"/>
  <c r="GK104" i="1"/>
  <c r="GK103" i="1"/>
  <c r="GK102" i="1"/>
  <c r="GK101" i="1"/>
  <c r="GK100" i="1"/>
  <c r="GK99" i="1"/>
  <c r="GK98" i="1"/>
  <c r="GK97" i="1"/>
  <c r="GK96" i="1"/>
  <c r="GK95" i="1"/>
  <c r="GK94" i="1"/>
  <c r="GK93" i="1"/>
  <c r="GK92" i="1"/>
  <c r="GK91" i="1"/>
  <c r="GK90" i="1"/>
  <c r="GK89" i="1"/>
  <c r="GK88" i="1"/>
  <c r="GK87" i="1"/>
  <c r="GK86" i="1"/>
  <c r="GK85" i="1"/>
  <c r="GK84" i="1"/>
  <c r="GK83" i="1"/>
  <c r="GK82" i="1"/>
  <c r="GK81" i="1"/>
  <c r="GK80" i="1"/>
  <c r="GK79" i="1"/>
  <c r="GK78" i="1"/>
  <c r="GK77" i="1"/>
  <c r="GK76" i="1"/>
  <c r="GK75" i="1"/>
  <c r="GK74" i="1"/>
  <c r="GK73" i="1"/>
  <c r="GK72" i="1"/>
  <c r="GK71" i="1"/>
  <c r="GK70" i="1"/>
  <c r="GK69" i="1"/>
  <c r="GK68" i="1"/>
  <c r="GK67" i="1"/>
  <c r="GK66" i="1"/>
  <c r="GK65" i="1"/>
  <c r="GK64" i="1"/>
  <c r="GK63" i="1"/>
  <c r="GK62" i="1"/>
  <c r="GK61" i="1"/>
  <c r="GK60" i="1"/>
  <c r="GK59" i="1"/>
  <c r="GK58" i="1"/>
  <c r="GK57" i="1"/>
  <c r="GK56" i="1"/>
  <c r="GK55" i="1"/>
  <c r="GK54" i="1"/>
  <c r="GK53" i="1"/>
  <c r="GK52" i="1"/>
  <c r="GK51" i="1"/>
  <c r="GK50" i="1"/>
  <c r="GK49" i="1"/>
  <c r="GK48" i="1"/>
  <c r="GK47" i="1"/>
  <c r="GK38" i="1"/>
  <c r="GK37" i="1"/>
  <c r="GK36" i="1"/>
  <c r="GK35" i="1"/>
  <c r="GK34" i="1"/>
  <c r="GK33" i="1"/>
  <c r="GK32" i="1"/>
  <c r="GK31" i="1"/>
  <c r="GK30" i="1"/>
  <c r="GK29" i="1"/>
  <c r="GK28" i="1"/>
  <c r="GK27" i="1"/>
  <c r="GK26" i="1"/>
  <c r="GK25" i="1"/>
  <c r="GK24" i="1"/>
  <c r="GK23" i="1"/>
  <c r="GG114" i="1"/>
  <c r="EK114" i="1" s="1"/>
  <c r="GG113" i="1"/>
  <c r="EK113" i="1" s="1"/>
  <c r="GG112" i="1"/>
  <c r="EK112" i="1" s="1"/>
  <c r="GG111" i="1"/>
  <c r="EK111" i="1" s="1"/>
  <c r="GG110" i="1"/>
  <c r="EK110" i="1" s="1"/>
  <c r="GG109" i="1"/>
  <c r="EK109" i="1" s="1"/>
  <c r="GG108" i="1"/>
  <c r="EK108" i="1" s="1"/>
  <c r="GG107" i="1"/>
  <c r="EK107" i="1" s="1"/>
  <c r="GG106" i="1"/>
  <c r="EK106" i="1" s="1"/>
  <c r="GG105" i="1"/>
  <c r="EK105" i="1" s="1"/>
  <c r="GG104" i="1"/>
  <c r="EK104" i="1" s="1"/>
  <c r="GG103" i="1"/>
  <c r="EK103" i="1" s="1"/>
  <c r="GG102" i="1"/>
  <c r="EK102" i="1" s="1"/>
  <c r="GG101" i="1"/>
  <c r="EK101" i="1" s="1"/>
  <c r="GG100" i="1"/>
  <c r="EK100" i="1" s="1"/>
  <c r="GG99" i="1"/>
  <c r="EK99" i="1" s="1"/>
  <c r="GG98" i="1"/>
  <c r="EK98" i="1" s="1"/>
  <c r="GG97" i="1"/>
  <c r="EK97" i="1" s="1"/>
  <c r="GG96" i="1"/>
  <c r="EK96" i="1" s="1"/>
  <c r="GG95" i="1"/>
  <c r="EK95" i="1" s="1"/>
  <c r="GG94" i="1"/>
  <c r="EK94" i="1" s="1"/>
  <c r="GG93" i="1"/>
  <c r="EK93" i="1" s="1"/>
  <c r="GG92" i="1"/>
  <c r="EK92" i="1" s="1"/>
  <c r="GG91" i="1"/>
  <c r="EK91" i="1" s="1"/>
  <c r="GG90" i="1"/>
  <c r="EK90" i="1" s="1"/>
  <c r="GG89" i="1"/>
  <c r="EK89" i="1" s="1"/>
  <c r="GG88" i="1"/>
  <c r="EK88" i="1" s="1"/>
  <c r="GG87" i="1"/>
  <c r="EK87" i="1" s="1"/>
  <c r="GG86" i="1"/>
  <c r="EK86" i="1" s="1"/>
  <c r="GG85" i="1"/>
  <c r="EK85" i="1" s="1"/>
  <c r="GG84" i="1"/>
  <c r="EK84" i="1" s="1"/>
  <c r="GG83" i="1"/>
  <c r="EK83" i="1" s="1"/>
  <c r="GG82" i="1"/>
  <c r="EK82" i="1" s="1"/>
  <c r="GG81" i="1"/>
  <c r="EK81" i="1" s="1"/>
  <c r="GG80" i="1"/>
  <c r="EK80" i="1" s="1"/>
  <c r="GG79" i="1"/>
  <c r="EK79" i="1" s="1"/>
  <c r="GG78" i="1"/>
  <c r="EK78" i="1" s="1"/>
  <c r="GG77" i="1"/>
  <c r="EK77" i="1" s="1"/>
  <c r="GG76" i="1"/>
  <c r="EK76" i="1" s="1"/>
  <c r="GG75" i="1"/>
  <c r="EK75" i="1" s="1"/>
  <c r="GG74" i="1"/>
  <c r="EK74" i="1" s="1"/>
  <c r="GG73" i="1"/>
  <c r="EK73" i="1" s="1"/>
  <c r="GG72" i="1"/>
  <c r="EK72" i="1" s="1"/>
  <c r="GG71" i="1"/>
  <c r="EK71" i="1" s="1"/>
  <c r="GG70" i="1"/>
  <c r="EK70" i="1" s="1"/>
  <c r="GG69" i="1"/>
  <c r="EK69" i="1" s="1"/>
  <c r="GG68" i="1"/>
  <c r="EK68" i="1" s="1"/>
  <c r="GG67" i="1"/>
  <c r="EK67" i="1" s="1"/>
  <c r="GG66" i="1"/>
  <c r="EK66" i="1" s="1"/>
  <c r="GG65" i="1"/>
  <c r="EK65" i="1" s="1"/>
  <c r="GG64" i="1"/>
  <c r="EK64" i="1" s="1"/>
  <c r="GG63" i="1"/>
  <c r="EK63" i="1" s="1"/>
  <c r="GG62" i="1"/>
  <c r="EK62" i="1" s="1"/>
  <c r="GG61" i="1"/>
  <c r="EK61" i="1" s="1"/>
  <c r="GG60" i="1"/>
  <c r="EK60" i="1" s="1"/>
  <c r="GG59" i="1"/>
  <c r="EK59" i="1" s="1"/>
  <c r="GG58" i="1"/>
  <c r="EK58" i="1" s="1"/>
  <c r="GG57" i="1"/>
  <c r="EK57" i="1" s="1"/>
  <c r="GG56" i="1"/>
  <c r="EK56" i="1" s="1"/>
  <c r="GG55" i="1"/>
  <c r="EK55" i="1" s="1"/>
  <c r="GG54" i="1"/>
  <c r="EK54" i="1" s="1"/>
  <c r="EL54" i="1" s="1"/>
  <c r="GG53" i="1"/>
  <c r="EK53" i="1" s="1"/>
  <c r="EL53" i="1" s="1"/>
  <c r="GG52" i="1"/>
  <c r="EK52" i="1" s="1"/>
  <c r="GG51" i="1"/>
  <c r="EK51" i="1" s="1"/>
  <c r="GG50" i="1"/>
  <c r="EK50" i="1" s="1"/>
  <c r="GG49" i="1"/>
  <c r="EK49" i="1" s="1"/>
  <c r="GG48" i="1"/>
  <c r="EK48" i="1" s="1"/>
  <c r="GG47" i="1"/>
  <c r="EK47" i="1" s="1"/>
  <c r="GG46" i="1"/>
  <c r="EK46" i="1" s="1"/>
  <c r="GG45" i="1"/>
  <c r="EK45" i="1" s="1"/>
  <c r="GG44" i="1"/>
  <c r="EK44" i="1" s="1"/>
  <c r="GG43" i="1"/>
  <c r="EK43" i="1" s="1"/>
  <c r="GG42" i="1"/>
  <c r="EK42" i="1" s="1"/>
  <c r="GG41" i="1"/>
  <c r="EK41" i="1" s="1"/>
  <c r="GG40" i="1"/>
  <c r="EK40" i="1" s="1"/>
  <c r="GG39" i="1"/>
  <c r="EK39" i="1" s="1"/>
  <c r="GG38" i="1"/>
  <c r="EK38" i="1" s="1"/>
  <c r="GG37" i="1"/>
  <c r="EK37" i="1" s="1"/>
  <c r="GG36" i="1"/>
  <c r="EK36" i="1" s="1"/>
  <c r="GG35" i="1"/>
  <c r="EK35" i="1" s="1"/>
  <c r="GG34" i="1"/>
  <c r="EK34" i="1" s="1"/>
  <c r="GG33" i="1"/>
  <c r="EK33" i="1" s="1"/>
  <c r="GG32" i="1"/>
  <c r="EK32" i="1" s="1"/>
  <c r="GG31" i="1"/>
  <c r="EK31" i="1" s="1"/>
  <c r="GG30" i="1"/>
  <c r="EK30" i="1" s="1"/>
  <c r="GG29" i="1"/>
  <c r="EK29" i="1" s="1"/>
  <c r="GG28" i="1"/>
  <c r="EK28" i="1" s="1"/>
  <c r="GG27" i="1"/>
  <c r="EK27" i="1" s="1"/>
  <c r="GG26" i="1"/>
  <c r="EK26" i="1" s="1"/>
  <c r="GG25" i="1"/>
  <c r="EK25" i="1" s="1"/>
  <c r="GG24" i="1"/>
  <c r="EK24" i="1" s="1"/>
  <c r="GG23" i="1"/>
  <c r="EK23" i="1" s="1"/>
  <c r="GE114" i="1"/>
  <c r="EA114" i="1" s="1"/>
  <c r="GE113" i="1"/>
  <c r="EA113" i="1" s="1"/>
  <c r="GE112" i="1"/>
  <c r="EA112" i="1" s="1"/>
  <c r="GE111" i="1"/>
  <c r="EA111" i="1" s="1"/>
  <c r="GE110" i="1"/>
  <c r="EA110" i="1" s="1"/>
  <c r="GE109" i="1"/>
  <c r="EA109" i="1" s="1"/>
  <c r="GE108" i="1"/>
  <c r="EA108" i="1" s="1"/>
  <c r="GE107" i="1"/>
  <c r="EA107" i="1" s="1"/>
  <c r="GE106" i="1"/>
  <c r="EA106" i="1" s="1"/>
  <c r="GE105" i="1"/>
  <c r="EA105" i="1" s="1"/>
  <c r="GE104" i="1"/>
  <c r="EA104" i="1" s="1"/>
  <c r="GE103" i="1"/>
  <c r="EA103" i="1" s="1"/>
  <c r="GE102" i="1"/>
  <c r="EA102" i="1" s="1"/>
  <c r="GE101" i="1"/>
  <c r="EA101" i="1" s="1"/>
  <c r="GE100" i="1"/>
  <c r="EA100" i="1" s="1"/>
  <c r="GE99" i="1"/>
  <c r="EA99" i="1" s="1"/>
  <c r="GE98" i="1"/>
  <c r="EA98" i="1" s="1"/>
  <c r="GE97" i="1"/>
  <c r="EA97" i="1" s="1"/>
  <c r="GE96" i="1"/>
  <c r="EA96" i="1" s="1"/>
  <c r="GE95" i="1"/>
  <c r="EA95" i="1" s="1"/>
  <c r="GE94" i="1"/>
  <c r="EA94" i="1" s="1"/>
  <c r="GE93" i="1"/>
  <c r="EA93" i="1" s="1"/>
  <c r="GE92" i="1"/>
  <c r="EA92" i="1" s="1"/>
  <c r="GE91" i="1"/>
  <c r="EA91" i="1" s="1"/>
  <c r="GE90" i="1"/>
  <c r="EA90" i="1" s="1"/>
  <c r="GE89" i="1"/>
  <c r="EA89" i="1" s="1"/>
  <c r="GE88" i="1"/>
  <c r="EA88" i="1" s="1"/>
  <c r="GE87" i="1"/>
  <c r="EA87" i="1" s="1"/>
  <c r="GE86" i="1"/>
  <c r="EA86" i="1" s="1"/>
  <c r="GE85" i="1"/>
  <c r="EA85" i="1" s="1"/>
  <c r="GE84" i="1"/>
  <c r="EA84" i="1" s="1"/>
  <c r="GE83" i="1"/>
  <c r="EA83" i="1" s="1"/>
  <c r="GE82" i="1"/>
  <c r="EA82" i="1" s="1"/>
  <c r="GE81" i="1"/>
  <c r="EA81" i="1" s="1"/>
  <c r="GE80" i="1"/>
  <c r="EA80" i="1" s="1"/>
  <c r="GE79" i="1"/>
  <c r="EA79" i="1" s="1"/>
  <c r="GE78" i="1"/>
  <c r="EA78" i="1" s="1"/>
  <c r="GE77" i="1"/>
  <c r="EA77" i="1" s="1"/>
  <c r="GE76" i="1"/>
  <c r="EA76" i="1" s="1"/>
  <c r="GE75" i="1"/>
  <c r="EA75" i="1" s="1"/>
  <c r="GE74" i="1"/>
  <c r="EA74" i="1" s="1"/>
  <c r="GE73" i="1"/>
  <c r="EA73" i="1" s="1"/>
  <c r="GE72" i="1"/>
  <c r="EA72" i="1" s="1"/>
  <c r="GE71" i="1"/>
  <c r="EA71" i="1" s="1"/>
  <c r="GE70" i="1"/>
  <c r="EA70" i="1" s="1"/>
  <c r="GE69" i="1"/>
  <c r="EA69" i="1" s="1"/>
  <c r="GE68" i="1"/>
  <c r="EA68" i="1" s="1"/>
  <c r="GE67" i="1"/>
  <c r="EA67" i="1" s="1"/>
  <c r="GE66" i="1"/>
  <c r="EA66" i="1" s="1"/>
  <c r="GE65" i="1"/>
  <c r="EA65" i="1" s="1"/>
  <c r="GE64" i="1"/>
  <c r="EA64" i="1" s="1"/>
  <c r="GE63" i="1"/>
  <c r="EA63" i="1" s="1"/>
  <c r="GE62" i="1"/>
  <c r="EA62" i="1" s="1"/>
  <c r="GE61" i="1"/>
  <c r="EA61" i="1" s="1"/>
  <c r="GE60" i="1"/>
  <c r="EA60" i="1" s="1"/>
  <c r="GE59" i="1"/>
  <c r="EA59" i="1" s="1"/>
  <c r="GE58" i="1"/>
  <c r="EA58" i="1" s="1"/>
  <c r="GE57" i="1"/>
  <c r="EA57" i="1" s="1"/>
  <c r="GE56" i="1"/>
  <c r="EA56" i="1" s="1"/>
  <c r="GE55" i="1"/>
  <c r="EA55" i="1" s="1"/>
  <c r="GE54" i="1"/>
  <c r="EA54" i="1" s="1"/>
  <c r="EB54" i="1" s="1"/>
  <c r="GE53" i="1"/>
  <c r="EA53" i="1" s="1"/>
  <c r="EB53" i="1" s="1"/>
  <c r="GE52" i="1"/>
  <c r="EA52" i="1" s="1"/>
  <c r="GE51" i="1"/>
  <c r="EA51" i="1" s="1"/>
  <c r="GE50" i="1"/>
  <c r="EA50" i="1" s="1"/>
  <c r="GE49" i="1"/>
  <c r="EA49" i="1" s="1"/>
  <c r="GE48" i="1"/>
  <c r="EA48" i="1" s="1"/>
  <c r="GE47" i="1"/>
  <c r="EA47" i="1" s="1"/>
  <c r="GE46" i="1"/>
  <c r="EA46" i="1" s="1"/>
  <c r="GE45" i="1"/>
  <c r="EA45" i="1" s="1"/>
  <c r="GE44" i="1"/>
  <c r="EA44" i="1" s="1"/>
  <c r="GE43" i="1"/>
  <c r="EA43" i="1" s="1"/>
  <c r="GE42" i="1"/>
  <c r="EA42" i="1" s="1"/>
  <c r="GE41" i="1"/>
  <c r="EA41" i="1" s="1"/>
  <c r="GE40" i="1"/>
  <c r="EA40" i="1" s="1"/>
  <c r="GE39" i="1"/>
  <c r="EA39" i="1" s="1"/>
  <c r="GE38" i="1"/>
  <c r="EA38" i="1" s="1"/>
  <c r="GE37" i="1"/>
  <c r="EA37" i="1" s="1"/>
  <c r="GE36" i="1"/>
  <c r="EA36" i="1" s="1"/>
  <c r="GE35" i="1"/>
  <c r="EA35" i="1" s="1"/>
  <c r="GE34" i="1"/>
  <c r="EA34" i="1" s="1"/>
  <c r="GE33" i="1"/>
  <c r="EA33" i="1" s="1"/>
  <c r="GE32" i="1"/>
  <c r="EA32" i="1" s="1"/>
  <c r="GE31" i="1"/>
  <c r="EA31" i="1" s="1"/>
  <c r="GE30" i="1"/>
  <c r="EA30" i="1" s="1"/>
  <c r="GE29" i="1"/>
  <c r="EA29" i="1" s="1"/>
  <c r="GE28" i="1"/>
  <c r="EA28" i="1" s="1"/>
  <c r="GE27" i="1"/>
  <c r="EA27" i="1" s="1"/>
  <c r="GE26" i="1"/>
  <c r="EA26" i="1" s="1"/>
  <c r="GE25" i="1"/>
  <c r="EA25" i="1" s="1"/>
  <c r="GE24" i="1"/>
  <c r="EA24" i="1" s="1"/>
  <c r="GE23" i="1"/>
  <c r="EA23" i="1" s="1"/>
  <c r="GC114" i="1"/>
  <c r="DQ114" i="1" s="1"/>
  <c r="GC113" i="1"/>
  <c r="DQ113" i="1" s="1"/>
  <c r="GC112" i="1"/>
  <c r="DQ112" i="1" s="1"/>
  <c r="GC111" i="1"/>
  <c r="DQ111" i="1" s="1"/>
  <c r="GC110" i="1"/>
  <c r="DQ110" i="1" s="1"/>
  <c r="GC109" i="1"/>
  <c r="DQ109" i="1" s="1"/>
  <c r="GC108" i="1"/>
  <c r="DQ108" i="1" s="1"/>
  <c r="GC107" i="1"/>
  <c r="DQ107" i="1" s="1"/>
  <c r="GC106" i="1"/>
  <c r="DQ106" i="1" s="1"/>
  <c r="GC105" i="1"/>
  <c r="DQ105" i="1" s="1"/>
  <c r="GC104" i="1"/>
  <c r="DQ104" i="1" s="1"/>
  <c r="GC103" i="1"/>
  <c r="DQ103" i="1" s="1"/>
  <c r="GC102" i="1"/>
  <c r="DQ102" i="1" s="1"/>
  <c r="GC101" i="1"/>
  <c r="DQ101" i="1" s="1"/>
  <c r="GC100" i="1"/>
  <c r="DQ100" i="1" s="1"/>
  <c r="GC99" i="1"/>
  <c r="DQ99" i="1" s="1"/>
  <c r="GC98" i="1"/>
  <c r="DQ98" i="1" s="1"/>
  <c r="GC97" i="1"/>
  <c r="DQ97" i="1" s="1"/>
  <c r="GC96" i="1"/>
  <c r="DQ96" i="1" s="1"/>
  <c r="GC95" i="1"/>
  <c r="DQ95" i="1" s="1"/>
  <c r="GC94" i="1"/>
  <c r="DQ94" i="1" s="1"/>
  <c r="GC93" i="1"/>
  <c r="DQ93" i="1" s="1"/>
  <c r="GC92" i="1"/>
  <c r="DQ92" i="1" s="1"/>
  <c r="GC91" i="1"/>
  <c r="DQ91" i="1" s="1"/>
  <c r="GC90" i="1"/>
  <c r="DQ90" i="1" s="1"/>
  <c r="GC89" i="1"/>
  <c r="DQ89" i="1" s="1"/>
  <c r="GC88" i="1"/>
  <c r="DQ88" i="1" s="1"/>
  <c r="GC87" i="1"/>
  <c r="DQ87" i="1" s="1"/>
  <c r="GC86" i="1"/>
  <c r="DQ86" i="1" s="1"/>
  <c r="GC85" i="1"/>
  <c r="DQ85" i="1" s="1"/>
  <c r="GC84" i="1"/>
  <c r="DQ84" i="1" s="1"/>
  <c r="GC83" i="1"/>
  <c r="DQ83" i="1" s="1"/>
  <c r="GC82" i="1"/>
  <c r="DQ82" i="1" s="1"/>
  <c r="GC81" i="1"/>
  <c r="DQ81" i="1" s="1"/>
  <c r="GC80" i="1"/>
  <c r="DQ80" i="1" s="1"/>
  <c r="GC79" i="1"/>
  <c r="DQ79" i="1" s="1"/>
  <c r="GC78" i="1"/>
  <c r="DQ78" i="1" s="1"/>
  <c r="GC77" i="1"/>
  <c r="DQ77" i="1" s="1"/>
  <c r="GC76" i="1"/>
  <c r="DQ76" i="1" s="1"/>
  <c r="GC75" i="1"/>
  <c r="DQ75" i="1" s="1"/>
  <c r="GC74" i="1"/>
  <c r="DQ74" i="1" s="1"/>
  <c r="GC73" i="1"/>
  <c r="DQ73" i="1" s="1"/>
  <c r="GC72" i="1"/>
  <c r="DQ72" i="1" s="1"/>
  <c r="GC71" i="1"/>
  <c r="DQ71" i="1" s="1"/>
  <c r="GC70" i="1"/>
  <c r="DQ70" i="1" s="1"/>
  <c r="GC69" i="1"/>
  <c r="DQ69" i="1" s="1"/>
  <c r="GC68" i="1"/>
  <c r="DQ68" i="1" s="1"/>
  <c r="GC67" i="1"/>
  <c r="DQ67" i="1" s="1"/>
  <c r="GC66" i="1"/>
  <c r="DQ66" i="1" s="1"/>
  <c r="GC65" i="1"/>
  <c r="DQ65" i="1" s="1"/>
  <c r="GC64" i="1"/>
  <c r="DQ64" i="1" s="1"/>
  <c r="GC63" i="1"/>
  <c r="DQ63" i="1" s="1"/>
  <c r="GC62" i="1"/>
  <c r="DQ62" i="1" s="1"/>
  <c r="GC61" i="1"/>
  <c r="DQ61" i="1" s="1"/>
  <c r="GC60" i="1"/>
  <c r="DQ60" i="1" s="1"/>
  <c r="GC59" i="1"/>
  <c r="DQ59" i="1" s="1"/>
  <c r="GC58" i="1"/>
  <c r="DQ58" i="1" s="1"/>
  <c r="GC57" i="1"/>
  <c r="DQ57" i="1" s="1"/>
  <c r="GC56" i="1"/>
  <c r="DQ56" i="1" s="1"/>
  <c r="GC55" i="1"/>
  <c r="DQ55" i="1" s="1"/>
  <c r="GC54" i="1"/>
  <c r="DQ54" i="1" s="1"/>
  <c r="DR54" i="1" s="1"/>
  <c r="GC53" i="1"/>
  <c r="DQ53" i="1" s="1"/>
  <c r="DR53" i="1" s="1"/>
  <c r="GC52" i="1"/>
  <c r="DQ52" i="1" s="1"/>
  <c r="GC51" i="1"/>
  <c r="DQ51" i="1" s="1"/>
  <c r="GC50" i="1"/>
  <c r="DQ50" i="1" s="1"/>
  <c r="GC49" i="1"/>
  <c r="DQ49" i="1" s="1"/>
  <c r="GC48" i="1"/>
  <c r="DQ48" i="1" s="1"/>
  <c r="GC47" i="1"/>
  <c r="DQ47" i="1" s="1"/>
  <c r="GC46" i="1"/>
  <c r="DQ46" i="1" s="1"/>
  <c r="GC45" i="1"/>
  <c r="DQ45" i="1" s="1"/>
  <c r="GC44" i="1"/>
  <c r="DQ44" i="1" s="1"/>
  <c r="GC43" i="1"/>
  <c r="DQ43" i="1" s="1"/>
  <c r="GC42" i="1"/>
  <c r="DQ42" i="1" s="1"/>
  <c r="GC41" i="1"/>
  <c r="DQ41" i="1" s="1"/>
  <c r="GC40" i="1"/>
  <c r="DQ40" i="1" s="1"/>
  <c r="GC39" i="1"/>
  <c r="DQ39" i="1" s="1"/>
  <c r="GC38" i="1"/>
  <c r="DQ38" i="1" s="1"/>
  <c r="GC37" i="1"/>
  <c r="DQ37" i="1" s="1"/>
  <c r="GC36" i="1"/>
  <c r="DQ36" i="1" s="1"/>
  <c r="GC35" i="1"/>
  <c r="DQ35" i="1" s="1"/>
  <c r="GC34" i="1"/>
  <c r="DQ34" i="1" s="1"/>
  <c r="GC33" i="1"/>
  <c r="DQ33" i="1" s="1"/>
  <c r="GC32" i="1"/>
  <c r="DQ32" i="1" s="1"/>
  <c r="GC31" i="1"/>
  <c r="DQ31" i="1" s="1"/>
  <c r="GC30" i="1"/>
  <c r="DQ30" i="1" s="1"/>
  <c r="GC29" i="1"/>
  <c r="DQ29" i="1" s="1"/>
  <c r="GC28" i="1"/>
  <c r="DQ28" i="1" s="1"/>
  <c r="GC27" i="1"/>
  <c r="DQ27" i="1" s="1"/>
  <c r="GC26" i="1"/>
  <c r="DQ26" i="1" s="1"/>
  <c r="GC25" i="1"/>
  <c r="DQ25" i="1" s="1"/>
  <c r="GC24" i="1"/>
  <c r="DQ24" i="1" s="1"/>
  <c r="GC23" i="1"/>
  <c r="DQ23" i="1" s="1"/>
  <c r="GA114" i="1"/>
  <c r="DG114" i="1" s="1"/>
  <c r="GA113" i="1"/>
  <c r="DG113" i="1" s="1"/>
  <c r="GA112" i="1"/>
  <c r="DG112" i="1" s="1"/>
  <c r="GA111" i="1"/>
  <c r="DG111" i="1" s="1"/>
  <c r="GA110" i="1"/>
  <c r="DG110" i="1" s="1"/>
  <c r="GA109" i="1"/>
  <c r="DG109" i="1" s="1"/>
  <c r="GA108" i="1"/>
  <c r="DG108" i="1" s="1"/>
  <c r="GA107" i="1"/>
  <c r="DG107" i="1" s="1"/>
  <c r="GA106" i="1"/>
  <c r="DG106" i="1" s="1"/>
  <c r="GA105" i="1"/>
  <c r="DG105" i="1" s="1"/>
  <c r="GA104" i="1"/>
  <c r="DG104" i="1" s="1"/>
  <c r="GA103" i="1"/>
  <c r="DG103" i="1" s="1"/>
  <c r="GA102" i="1"/>
  <c r="DG102" i="1" s="1"/>
  <c r="GA101" i="1"/>
  <c r="DG101" i="1" s="1"/>
  <c r="GA100" i="1"/>
  <c r="DG100" i="1" s="1"/>
  <c r="GA99" i="1"/>
  <c r="DG99" i="1" s="1"/>
  <c r="GA98" i="1"/>
  <c r="DG98" i="1" s="1"/>
  <c r="GA97" i="1"/>
  <c r="DG97" i="1" s="1"/>
  <c r="GA96" i="1"/>
  <c r="DG96" i="1" s="1"/>
  <c r="GA95" i="1"/>
  <c r="DG95" i="1" s="1"/>
  <c r="GA94" i="1"/>
  <c r="DG94" i="1" s="1"/>
  <c r="GA93" i="1"/>
  <c r="DG93" i="1" s="1"/>
  <c r="GA92" i="1"/>
  <c r="DG92" i="1" s="1"/>
  <c r="GA91" i="1"/>
  <c r="DG91" i="1" s="1"/>
  <c r="GA90" i="1"/>
  <c r="DG90" i="1" s="1"/>
  <c r="GA89" i="1"/>
  <c r="DG89" i="1" s="1"/>
  <c r="GA88" i="1"/>
  <c r="DG88" i="1" s="1"/>
  <c r="GA87" i="1"/>
  <c r="DG87" i="1" s="1"/>
  <c r="GA86" i="1"/>
  <c r="DG86" i="1" s="1"/>
  <c r="GA85" i="1"/>
  <c r="DG85" i="1" s="1"/>
  <c r="GA84" i="1"/>
  <c r="DG84" i="1" s="1"/>
  <c r="GA83" i="1"/>
  <c r="DG83" i="1" s="1"/>
  <c r="GA82" i="1"/>
  <c r="DG82" i="1" s="1"/>
  <c r="GA81" i="1"/>
  <c r="DG81" i="1" s="1"/>
  <c r="GA80" i="1"/>
  <c r="DG80" i="1" s="1"/>
  <c r="GA79" i="1"/>
  <c r="DG79" i="1" s="1"/>
  <c r="GA78" i="1"/>
  <c r="DG78" i="1" s="1"/>
  <c r="GA77" i="1"/>
  <c r="DG77" i="1" s="1"/>
  <c r="GA76" i="1"/>
  <c r="DG76" i="1" s="1"/>
  <c r="GA75" i="1"/>
  <c r="DG75" i="1" s="1"/>
  <c r="GA74" i="1"/>
  <c r="DG74" i="1" s="1"/>
  <c r="GA73" i="1"/>
  <c r="DG73" i="1" s="1"/>
  <c r="GA72" i="1"/>
  <c r="DG72" i="1" s="1"/>
  <c r="GA71" i="1"/>
  <c r="DG71" i="1" s="1"/>
  <c r="GA70" i="1"/>
  <c r="DG70" i="1" s="1"/>
  <c r="GA69" i="1"/>
  <c r="DG69" i="1" s="1"/>
  <c r="GA68" i="1"/>
  <c r="DG68" i="1" s="1"/>
  <c r="GA67" i="1"/>
  <c r="DG67" i="1" s="1"/>
  <c r="GA66" i="1"/>
  <c r="DG66" i="1" s="1"/>
  <c r="GA65" i="1"/>
  <c r="DG65" i="1" s="1"/>
  <c r="GA64" i="1"/>
  <c r="DG64" i="1" s="1"/>
  <c r="GA63" i="1"/>
  <c r="DG63" i="1" s="1"/>
  <c r="GA62" i="1"/>
  <c r="DG62" i="1" s="1"/>
  <c r="GA61" i="1"/>
  <c r="DG61" i="1" s="1"/>
  <c r="GA60" i="1"/>
  <c r="DG60" i="1" s="1"/>
  <c r="GA59" i="1"/>
  <c r="DG59" i="1" s="1"/>
  <c r="GA58" i="1"/>
  <c r="DG58" i="1" s="1"/>
  <c r="GA57" i="1"/>
  <c r="DG57" i="1" s="1"/>
  <c r="GA56" i="1"/>
  <c r="DG56" i="1" s="1"/>
  <c r="GA55" i="1"/>
  <c r="DG55" i="1" s="1"/>
  <c r="GA54" i="1"/>
  <c r="DG54" i="1" s="1"/>
  <c r="DH54" i="1" s="1"/>
  <c r="GA53" i="1"/>
  <c r="DG53" i="1" s="1"/>
  <c r="DH53" i="1" s="1"/>
  <c r="GA52" i="1"/>
  <c r="DG52" i="1" s="1"/>
  <c r="GA51" i="1"/>
  <c r="DG51" i="1" s="1"/>
  <c r="GA50" i="1"/>
  <c r="DG50" i="1" s="1"/>
  <c r="GA49" i="1"/>
  <c r="DG49" i="1" s="1"/>
  <c r="GA48" i="1"/>
  <c r="DG48" i="1" s="1"/>
  <c r="GA47" i="1"/>
  <c r="DG47" i="1" s="1"/>
  <c r="GA46" i="1"/>
  <c r="DG46" i="1" s="1"/>
  <c r="GA45" i="1"/>
  <c r="DG45" i="1" s="1"/>
  <c r="GA44" i="1"/>
  <c r="DG44" i="1" s="1"/>
  <c r="GA43" i="1"/>
  <c r="DG43" i="1" s="1"/>
  <c r="GA42" i="1"/>
  <c r="DG42" i="1" s="1"/>
  <c r="GA41" i="1"/>
  <c r="DG41" i="1" s="1"/>
  <c r="GA40" i="1"/>
  <c r="DG40" i="1" s="1"/>
  <c r="GA39" i="1"/>
  <c r="DG39" i="1" s="1"/>
  <c r="GA38" i="1"/>
  <c r="DG38" i="1" s="1"/>
  <c r="GA37" i="1"/>
  <c r="DG37" i="1" s="1"/>
  <c r="GA36" i="1"/>
  <c r="DG36" i="1" s="1"/>
  <c r="GA35" i="1"/>
  <c r="DG35" i="1" s="1"/>
  <c r="GA34" i="1"/>
  <c r="DG34" i="1" s="1"/>
  <c r="GA33" i="1"/>
  <c r="DG33" i="1" s="1"/>
  <c r="GA32" i="1"/>
  <c r="DG32" i="1" s="1"/>
  <c r="GA31" i="1"/>
  <c r="DG31" i="1" s="1"/>
  <c r="GA30" i="1"/>
  <c r="DG30" i="1" s="1"/>
  <c r="GA29" i="1"/>
  <c r="DG29" i="1" s="1"/>
  <c r="GA28" i="1"/>
  <c r="DG28" i="1" s="1"/>
  <c r="GA27" i="1"/>
  <c r="DG27" i="1" s="1"/>
  <c r="GA26" i="1"/>
  <c r="DG26" i="1" s="1"/>
  <c r="GA25" i="1"/>
  <c r="DG25" i="1" s="1"/>
  <c r="GA24" i="1"/>
  <c r="DG24" i="1" s="1"/>
  <c r="GA23" i="1"/>
  <c r="DG23" i="1" s="1"/>
  <c r="FY114" i="1"/>
  <c r="FY113" i="1"/>
  <c r="FY112" i="1"/>
  <c r="FY111" i="1"/>
  <c r="FY110" i="1"/>
  <c r="FY109" i="1"/>
  <c r="FY108" i="1"/>
  <c r="FY107" i="1"/>
  <c r="FY106" i="1"/>
  <c r="FY105" i="1"/>
  <c r="FY104" i="1"/>
  <c r="FY103" i="1"/>
  <c r="FY102" i="1"/>
  <c r="FY101" i="1"/>
  <c r="FY100" i="1"/>
  <c r="FY99" i="1"/>
  <c r="FY98" i="1"/>
  <c r="FY97" i="1"/>
  <c r="FY96" i="1"/>
  <c r="FY95" i="1"/>
  <c r="FY94" i="1"/>
  <c r="FY93" i="1"/>
  <c r="FY92" i="1"/>
  <c r="FY91" i="1"/>
  <c r="FY90" i="1"/>
  <c r="FY89" i="1"/>
  <c r="FY88" i="1"/>
  <c r="FY87" i="1"/>
  <c r="FY86" i="1"/>
  <c r="FY85" i="1"/>
  <c r="FY84" i="1"/>
  <c r="FY83" i="1"/>
  <c r="FY82" i="1"/>
  <c r="FY81" i="1"/>
  <c r="FY80" i="1"/>
  <c r="FY79" i="1"/>
  <c r="FY78" i="1"/>
  <c r="FY77" i="1"/>
  <c r="FY76" i="1"/>
  <c r="FY75" i="1"/>
  <c r="FY74" i="1"/>
  <c r="FY73" i="1"/>
  <c r="FY72" i="1"/>
  <c r="FY71" i="1"/>
  <c r="FY70" i="1"/>
  <c r="FY69" i="1"/>
  <c r="FY68" i="1"/>
  <c r="FY67" i="1"/>
  <c r="FY66" i="1"/>
  <c r="FY65" i="1"/>
  <c r="FY64" i="1"/>
  <c r="FY63" i="1"/>
  <c r="FY62" i="1"/>
  <c r="FY61" i="1"/>
  <c r="FY60" i="1"/>
  <c r="FY59" i="1"/>
  <c r="FY58" i="1"/>
  <c r="FY57" i="1"/>
  <c r="FY56" i="1"/>
  <c r="FY55" i="1"/>
  <c r="FY54" i="1"/>
  <c r="FY53" i="1"/>
  <c r="FY52" i="1"/>
  <c r="FY51" i="1"/>
  <c r="FY50" i="1"/>
  <c r="FY49" i="1"/>
  <c r="FY48" i="1"/>
  <c r="FY47" i="1"/>
  <c r="FY38" i="1"/>
  <c r="FY37" i="1"/>
  <c r="FY36" i="1"/>
  <c r="FY35" i="1"/>
  <c r="FY34" i="1"/>
  <c r="FY33" i="1"/>
  <c r="FY32" i="1"/>
  <c r="FY31" i="1"/>
  <c r="FY30" i="1"/>
  <c r="FY29" i="1"/>
  <c r="FY28" i="1"/>
  <c r="FY27" i="1"/>
  <c r="FY26" i="1"/>
  <c r="FY25" i="1"/>
  <c r="FY24" i="1"/>
  <c r="FY23" i="1"/>
  <c r="FW114" i="1"/>
  <c r="CG114" i="1" s="1"/>
  <c r="FW113" i="1"/>
  <c r="CG113" i="1" s="1"/>
  <c r="FW112" i="1"/>
  <c r="CG112" i="1" s="1"/>
  <c r="FW111" i="1"/>
  <c r="CG111" i="1" s="1"/>
  <c r="FW110" i="1"/>
  <c r="CG110" i="1" s="1"/>
  <c r="FW109" i="1"/>
  <c r="CG109" i="1" s="1"/>
  <c r="FW108" i="1"/>
  <c r="CG108" i="1" s="1"/>
  <c r="FW107" i="1"/>
  <c r="CG107" i="1" s="1"/>
  <c r="FW106" i="1"/>
  <c r="CG106" i="1" s="1"/>
  <c r="FW105" i="1"/>
  <c r="CG105" i="1" s="1"/>
  <c r="FW104" i="1"/>
  <c r="CG104" i="1" s="1"/>
  <c r="FW103" i="1"/>
  <c r="CG103" i="1" s="1"/>
  <c r="FW102" i="1"/>
  <c r="CG102" i="1" s="1"/>
  <c r="FW101" i="1"/>
  <c r="CG101" i="1" s="1"/>
  <c r="FW100" i="1"/>
  <c r="CG100" i="1" s="1"/>
  <c r="FW99" i="1"/>
  <c r="CG99" i="1" s="1"/>
  <c r="FW98" i="1"/>
  <c r="CG98" i="1" s="1"/>
  <c r="FW97" i="1"/>
  <c r="CG97" i="1" s="1"/>
  <c r="FW96" i="1"/>
  <c r="CG96" i="1" s="1"/>
  <c r="FW95" i="1"/>
  <c r="CG95" i="1" s="1"/>
  <c r="FW94" i="1"/>
  <c r="CG94" i="1" s="1"/>
  <c r="FW93" i="1"/>
  <c r="CG93" i="1" s="1"/>
  <c r="FW92" i="1"/>
  <c r="CG92" i="1" s="1"/>
  <c r="FW91" i="1"/>
  <c r="CG91" i="1" s="1"/>
  <c r="FW90" i="1"/>
  <c r="CG90" i="1" s="1"/>
  <c r="FW89" i="1"/>
  <c r="CG89" i="1" s="1"/>
  <c r="FW88" i="1"/>
  <c r="CG88" i="1" s="1"/>
  <c r="FW87" i="1"/>
  <c r="CG87" i="1" s="1"/>
  <c r="FW86" i="1"/>
  <c r="CG86" i="1" s="1"/>
  <c r="FW85" i="1"/>
  <c r="CG85" i="1" s="1"/>
  <c r="FW84" i="1"/>
  <c r="CG84" i="1" s="1"/>
  <c r="FW83" i="1"/>
  <c r="CG83" i="1" s="1"/>
  <c r="FW82" i="1"/>
  <c r="CG82" i="1" s="1"/>
  <c r="FW81" i="1"/>
  <c r="CG81" i="1" s="1"/>
  <c r="FW80" i="1"/>
  <c r="CG80" i="1" s="1"/>
  <c r="FW79" i="1"/>
  <c r="CG79" i="1" s="1"/>
  <c r="FW78" i="1"/>
  <c r="CG78" i="1" s="1"/>
  <c r="FW77" i="1"/>
  <c r="CG77" i="1" s="1"/>
  <c r="FW76" i="1"/>
  <c r="CG76" i="1" s="1"/>
  <c r="FW75" i="1"/>
  <c r="CG75" i="1" s="1"/>
  <c r="FW74" i="1"/>
  <c r="CG74" i="1" s="1"/>
  <c r="FW73" i="1"/>
  <c r="CG73" i="1" s="1"/>
  <c r="FW72" i="1"/>
  <c r="CG72" i="1" s="1"/>
  <c r="FW71" i="1"/>
  <c r="CG71" i="1" s="1"/>
  <c r="FW70" i="1"/>
  <c r="CG70" i="1" s="1"/>
  <c r="FW69" i="1"/>
  <c r="CG69" i="1" s="1"/>
  <c r="FW68" i="1"/>
  <c r="CG68" i="1" s="1"/>
  <c r="FW67" i="1"/>
  <c r="CG67" i="1" s="1"/>
  <c r="FW66" i="1"/>
  <c r="CG66" i="1" s="1"/>
  <c r="FW65" i="1"/>
  <c r="CG65" i="1" s="1"/>
  <c r="FW64" i="1"/>
  <c r="CG64" i="1" s="1"/>
  <c r="FW63" i="1"/>
  <c r="CG63" i="1" s="1"/>
  <c r="FW62" i="1"/>
  <c r="CG62" i="1" s="1"/>
  <c r="FW61" i="1"/>
  <c r="CG61" i="1" s="1"/>
  <c r="FW60" i="1"/>
  <c r="CG60" i="1" s="1"/>
  <c r="FW59" i="1"/>
  <c r="CG59" i="1" s="1"/>
  <c r="FW58" i="1"/>
  <c r="CG58" i="1" s="1"/>
  <c r="FW57" i="1"/>
  <c r="CG57" i="1" s="1"/>
  <c r="FW56" i="1"/>
  <c r="CG56" i="1" s="1"/>
  <c r="FW55" i="1"/>
  <c r="CG55" i="1" s="1"/>
  <c r="FW54" i="1"/>
  <c r="CG54" i="1" s="1"/>
  <c r="CH54" i="1" s="1"/>
  <c r="FW53" i="1"/>
  <c r="CG53" i="1" s="1"/>
  <c r="CH53" i="1" s="1"/>
  <c r="FW52" i="1"/>
  <c r="CG52" i="1" s="1"/>
  <c r="FW51" i="1"/>
  <c r="CG51" i="1" s="1"/>
  <c r="FW50" i="1"/>
  <c r="CG50" i="1" s="1"/>
  <c r="FW49" i="1"/>
  <c r="CG49" i="1" s="1"/>
  <c r="FW48" i="1"/>
  <c r="CG48" i="1" s="1"/>
  <c r="FW47" i="1"/>
  <c r="CG47" i="1" s="1"/>
  <c r="FW46" i="1"/>
  <c r="CG46" i="1" s="1"/>
  <c r="FW45" i="1"/>
  <c r="CG45" i="1" s="1"/>
  <c r="FW44" i="1"/>
  <c r="CG44" i="1" s="1"/>
  <c r="FW43" i="1"/>
  <c r="CG43" i="1" s="1"/>
  <c r="FW42" i="1"/>
  <c r="CG42" i="1" s="1"/>
  <c r="FW41" i="1"/>
  <c r="CG41" i="1" s="1"/>
  <c r="FW40" i="1"/>
  <c r="CG40" i="1" s="1"/>
  <c r="FW39" i="1"/>
  <c r="CG39" i="1" s="1"/>
  <c r="FW38" i="1"/>
  <c r="CG38" i="1" s="1"/>
  <c r="FW37" i="1"/>
  <c r="CG37" i="1" s="1"/>
  <c r="FW36" i="1"/>
  <c r="CG36" i="1" s="1"/>
  <c r="FW35" i="1"/>
  <c r="CG35" i="1" s="1"/>
  <c r="FW34" i="1"/>
  <c r="CG34" i="1" s="1"/>
  <c r="FW33" i="1"/>
  <c r="CG33" i="1" s="1"/>
  <c r="FW32" i="1"/>
  <c r="CG32" i="1" s="1"/>
  <c r="FW31" i="1"/>
  <c r="CG31" i="1" s="1"/>
  <c r="FW30" i="1"/>
  <c r="CG30" i="1" s="1"/>
  <c r="FW29" i="1"/>
  <c r="CG29" i="1" s="1"/>
  <c r="FW28" i="1"/>
  <c r="CG28" i="1" s="1"/>
  <c r="FW27" i="1"/>
  <c r="CG27" i="1" s="1"/>
  <c r="FW26" i="1"/>
  <c r="CG26" i="1" s="1"/>
  <c r="FW25" i="1"/>
  <c r="CG25" i="1" s="1"/>
  <c r="FW24" i="1"/>
  <c r="CG24" i="1" s="1"/>
  <c r="FW23" i="1"/>
  <c r="CG23" i="1" s="1"/>
  <c r="FU114" i="1"/>
  <c r="BW114" i="1" s="1"/>
  <c r="FU113" i="1"/>
  <c r="BW113" i="1" s="1"/>
  <c r="FU112" i="1"/>
  <c r="BW112" i="1" s="1"/>
  <c r="FU111" i="1"/>
  <c r="BW111" i="1" s="1"/>
  <c r="FU110" i="1"/>
  <c r="BW110" i="1" s="1"/>
  <c r="FU109" i="1"/>
  <c r="BW109" i="1" s="1"/>
  <c r="FU108" i="1"/>
  <c r="BW108" i="1" s="1"/>
  <c r="FU107" i="1"/>
  <c r="BW107" i="1" s="1"/>
  <c r="FU106" i="1"/>
  <c r="BW106" i="1" s="1"/>
  <c r="FU105" i="1"/>
  <c r="BW105" i="1" s="1"/>
  <c r="FU104" i="1"/>
  <c r="BW104" i="1" s="1"/>
  <c r="FU103" i="1"/>
  <c r="BW103" i="1" s="1"/>
  <c r="FU102" i="1"/>
  <c r="BW102" i="1" s="1"/>
  <c r="FU101" i="1"/>
  <c r="BW101" i="1" s="1"/>
  <c r="FU100" i="1"/>
  <c r="BW100" i="1" s="1"/>
  <c r="FU99" i="1"/>
  <c r="BW99" i="1" s="1"/>
  <c r="FU98" i="1"/>
  <c r="BW98" i="1" s="1"/>
  <c r="FU97" i="1"/>
  <c r="BW97" i="1" s="1"/>
  <c r="FU96" i="1"/>
  <c r="BW96" i="1" s="1"/>
  <c r="FU95" i="1"/>
  <c r="BW95" i="1" s="1"/>
  <c r="FU94" i="1"/>
  <c r="BW94" i="1" s="1"/>
  <c r="FU93" i="1"/>
  <c r="BW93" i="1" s="1"/>
  <c r="FU92" i="1"/>
  <c r="BW92" i="1" s="1"/>
  <c r="FU91" i="1"/>
  <c r="BW91" i="1" s="1"/>
  <c r="FU90" i="1"/>
  <c r="BW90" i="1" s="1"/>
  <c r="FU89" i="1"/>
  <c r="BW89" i="1" s="1"/>
  <c r="FU88" i="1"/>
  <c r="BW88" i="1" s="1"/>
  <c r="FU87" i="1"/>
  <c r="BW87" i="1" s="1"/>
  <c r="FU86" i="1"/>
  <c r="BW86" i="1" s="1"/>
  <c r="FU85" i="1"/>
  <c r="BW85" i="1" s="1"/>
  <c r="FU84" i="1"/>
  <c r="BW84" i="1" s="1"/>
  <c r="FU83" i="1"/>
  <c r="BW83" i="1" s="1"/>
  <c r="FU82" i="1"/>
  <c r="BW82" i="1" s="1"/>
  <c r="FU81" i="1"/>
  <c r="BW81" i="1" s="1"/>
  <c r="FU80" i="1"/>
  <c r="BW80" i="1" s="1"/>
  <c r="FU79" i="1"/>
  <c r="BW79" i="1" s="1"/>
  <c r="FU78" i="1"/>
  <c r="BW78" i="1" s="1"/>
  <c r="FU77" i="1"/>
  <c r="BW77" i="1" s="1"/>
  <c r="FU76" i="1"/>
  <c r="BW76" i="1" s="1"/>
  <c r="FU75" i="1"/>
  <c r="BW75" i="1" s="1"/>
  <c r="FU74" i="1"/>
  <c r="BW74" i="1" s="1"/>
  <c r="FU73" i="1"/>
  <c r="BW73" i="1" s="1"/>
  <c r="FU72" i="1"/>
  <c r="BW72" i="1" s="1"/>
  <c r="FU71" i="1"/>
  <c r="BW71" i="1" s="1"/>
  <c r="FU70" i="1"/>
  <c r="BW70" i="1" s="1"/>
  <c r="FU69" i="1"/>
  <c r="BW69" i="1" s="1"/>
  <c r="FU68" i="1"/>
  <c r="BW68" i="1" s="1"/>
  <c r="FU67" i="1"/>
  <c r="BW67" i="1" s="1"/>
  <c r="FU66" i="1"/>
  <c r="BW66" i="1" s="1"/>
  <c r="FU65" i="1"/>
  <c r="BW65" i="1" s="1"/>
  <c r="FU64" i="1"/>
  <c r="BW64" i="1" s="1"/>
  <c r="FU63" i="1"/>
  <c r="BW63" i="1" s="1"/>
  <c r="FU62" i="1"/>
  <c r="BW62" i="1" s="1"/>
  <c r="FU61" i="1"/>
  <c r="BW61" i="1" s="1"/>
  <c r="FU60" i="1"/>
  <c r="BW60" i="1" s="1"/>
  <c r="FU59" i="1"/>
  <c r="BW59" i="1" s="1"/>
  <c r="FU58" i="1"/>
  <c r="BW58" i="1" s="1"/>
  <c r="FU57" i="1"/>
  <c r="BW57" i="1" s="1"/>
  <c r="FU56" i="1"/>
  <c r="BW56" i="1" s="1"/>
  <c r="FU55" i="1"/>
  <c r="BW55" i="1" s="1"/>
  <c r="FU54" i="1"/>
  <c r="BW54" i="1" s="1"/>
  <c r="BX54" i="1" s="1"/>
  <c r="FU53" i="1"/>
  <c r="BW53" i="1" s="1"/>
  <c r="BX53" i="1" s="1"/>
  <c r="FU52" i="1"/>
  <c r="BW52" i="1" s="1"/>
  <c r="FU51" i="1"/>
  <c r="BW51" i="1" s="1"/>
  <c r="FU50" i="1"/>
  <c r="BW50" i="1" s="1"/>
  <c r="FU49" i="1"/>
  <c r="BW49" i="1" s="1"/>
  <c r="FU48" i="1"/>
  <c r="BW48" i="1" s="1"/>
  <c r="FU47" i="1"/>
  <c r="BW47" i="1" s="1"/>
  <c r="FU46" i="1"/>
  <c r="BW46" i="1" s="1"/>
  <c r="FU45" i="1"/>
  <c r="BW45" i="1" s="1"/>
  <c r="FU44" i="1"/>
  <c r="BW44" i="1" s="1"/>
  <c r="FU43" i="1"/>
  <c r="BW43" i="1" s="1"/>
  <c r="FU42" i="1"/>
  <c r="BW42" i="1" s="1"/>
  <c r="FU41" i="1"/>
  <c r="BW41" i="1" s="1"/>
  <c r="FU40" i="1"/>
  <c r="BW40" i="1" s="1"/>
  <c r="FU39" i="1"/>
  <c r="BW39" i="1" s="1"/>
  <c r="FU38" i="1"/>
  <c r="BW38" i="1" s="1"/>
  <c r="FU37" i="1"/>
  <c r="BW37" i="1" s="1"/>
  <c r="FU36" i="1"/>
  <c r="BW36" i="1" s="1"/>
  <c r="FU35" i="1"/>
  <c r="BW35" i="1" s="1"/>
  <c r="FU34" i="1"/>
  <c r="BW34" i="1" s="1"/>
  <c r="FU33" i="1"/>
  <c r="BW33" i="1" s="1"/>
  <c r="FU32" i="1"/>
  <c r="BW32" i="1" s="1"/>
  <c r="FU31" i="1"/>
  <c r="BW31" i="1" s="1"/>
  <c r="FU30" i="1"/>
  <c r="BW30" i="1" s="1"/>
  <c r="FU29" i="1"/>
  <c r="BW29" i="1" s="1"/>
  <c r="FU28" i="1"/>
  <c r="BW28" i="1" s="1"/>
  <c r="FU27" i="1"/>
  <c r="BW27" i="1" s="1"/>
  <c r="FU26" i="1"/>
  <c r="BW26" i="1" s="1"/>
  <c r="FU25" i="1"/>
  <c r="BW25" i="1" s="1"/>
  <c r="FU24" i="1"/>
  <c r="BW24" i="1" s="1"/>
  <c r="FU23" i="1"/>
  <c r="BW23" i="1" s="1"/>
  <c r="FS114" i="1"/>
  <c r="BM114" i="1" s="1"/>
  <c r="FS113" i="1"/>
  <c r="BM113" i="1" s="1"/>
  <c r="FS112" i="1"/>
  <c r="BM112" i="1" s="1"/>
  <c r="FS111" i="1"/>
  <c r="BM111" i="1" s="1"/>
  <c r="FS110" i="1"/>
  <c r="BM110" i="1" s="1"/>
  <c r="FS109" i="1"/>
  <c r="BM109" i="1" s="1"/>
  <c r="FS108" i="1"/>
  <c r="BM108" i="1" s="1"/>
  <c r="FS107" i="1"/>
  <c r="BM107" i="1" s="1"/>
  <c r="FS106" i="1"/>
  <c r="BM106" i="1" s="1"/>
  <c r="FS105" i="1"/>
  <c r="BM105" i="1" s="1"/>
  <c r="FS104" i="1"/>
  <c r="BM104" i="1" s="1"/>
  <c r="FS103" i="1"/>
  <c r="BM103" i="1" s="1"/>
  <c r="FS102" i="1"/>
  <c r="BM102" i="1" s="1"/>
  <c r="FS101" i="1"/>
  <c r="BM101" i="1" s="1"/>
  <c r="FS100" i="1"/>
  <c r="BM100" i="1" s="1"/>
  <c r="FS99" i="1"/>
  <c r="BM99" i="1" s="1"/>
  <c r="FS98" i="1"/>
  <c r="BM98" i="1" s="1"/>
  <c r="FS97" i="1"/>
  <c r="BM97" i="1" s="1"/>
  <c r="FS96" i="1"/>
  <c r="BM96" i="1" s="1"/>
  <c r="FS95" i="1"/>
  <c r="BM95" i="1" s="1"/>
  <c r="FS94" i="1"/>
  <c r="BM94" i="1" s="1"/>
  <c r="FS93" i="1"/>
  <c r="BM93" i="1" s="1"/>
  <c r="FS92" i="1"/>
  <c r="BM92" i="1" s="1"/>
  <c r="FS91" i="1"/>
  <c r="BM91" i="1" s="1"/>
  <c r="FS90" i="1"/>
  <c r="BM90" i="1" s="1"/>
  <c r="FS89" i="1"/>
  <c r="BM89" i="1" s="1"/>
  <c r="FS88" i="1"/>
  <c r="BM88" i="1" s="1"/>
  <c r="FS87" i="1"/>
  <c r="BM87" i="1" s="1"/>
  <c r="FS86" i="1"/>
  <c r="BM86" i="1" s="1"/>
  <c r="FS85" i="1"/>
  <c r="BM85" i="1" s="1"/>
  <c r="FS84" i="1"/>
  <c r="BM84" i="1" s="1"/>
  <c r="FS83" i="1"/>
  <c r="BM83" i="1" s="1"/>
  <c r="FS82" i="1"/>
  <c r="BM82" i="1" s="1"/>
  <c r="FS81" i="1"/>
  <c r="BM81" i="1" s="1"/>
  <c r="FS80" i="1"/>
  <c r="BM80" i="1" s="1"/>
  <c r="FS79" i="1"/>
  <c r="BM79" i="1" s="1"/>
  <c r="FS78" i="1"/>
  <c r="BM78" i="1" s="1"/>
  <c r="FS77" i="1"/>
  <c r="BM77" i="1" s="1"/>
  <c r="FS76" i="1"/>
  <c r="BM76" i="1" s="1"/>
  <c r="FS75" i="1"/>
  <c r="BM75" i="1" s="1"/>
  <c r="FS74" i="1"/>
  <c r="BM74" i="1" s="1"/>
  <c r="FS73" i="1"/>
  <c r="BM73" i="1" s="1"/>
  <c r="FS72" i="1"/>
  <c r="BM72" i="1" s="1"/>
  <c r="FS71" i="1"/>
  <c r="BM71" i="1" s="1"/>
  <c r="FS70" i="1"/>
  <c r="BM70" i="1" s="1"/>
  <c r="FS69" i="1"/>
  <c r="BM69" i="1" s="1"/>
  <c r="FS68" i="1"/>
  <c r="BM68" i="1" s="1"/>
  <c r="FS67" i="1"/>
  <c r="BM67" i="1" s="1"/>
  <c r="FS66" i="1"/>
  <c r="BM66" i="1" s="1"/>
  <c r="FS65" i="1"/>
  <c r="BM65" i="1" s="1"/>
  <c r="FS64" i="1"/>
  <c r="BM64" i="1" s="1"/>
  <c r="FS63" i="1"/>
  <c r="BM63" i="1" s="1"/>
  <c r="FS62" i="1"/>
  <c r="BM62" i="1" s="1"/>
  <c r="FS61" i="1"/>
  <c r="BM61" i="1" s="1"/>
  <c r="FS60" i="1"/>
  <c r="BM60" i="1" s="1"/>
  <c r="FS59" i="1"/>
  <c r="BM59" i="1" s="1"/>
  <c r="FS58" i="1"/>
  <c r="BM58" i="1" s="1"/>
  <c r="FS57" i="1"/>
  <c r="BM57" i="1" s="1"/>
  <c r="FS56" i="1"/>
  <c r="BM56" i="1" s="1"/>
  <c r="FS55" i="1"/>
  <c r="BM55" i="1" s="1"/>
  <c r="FS54" i="1"/>
  <c r="BM54" i="1" s="1"/>
  <c r="BN54" i="1" s="1"/>
  <c r="FS53" i="1"/>
  <c r="BM53" i="1" s="1"/>
  <c r="BN53" i="1" s="1"/>
  <c r="FS52" i="1"/>
  <c r="BM52" i="1" s="1"/>
  <c r="FS51" i="1"/>
  <c r="BM51" i="1" s="1"/>
  <c r="FS50" i="1"/>
  <c r="BM50" i="1" s="1"/>
  <c r="FS49" i="1"/>
  <c r="BM49" i="1" s="1"/>
  <c r="FS48" i="1"/>
  <c r="BM48" i="1" s="1"/>
  <c r="FS47" i="1"/>
  <c r="BM47" i="1" s="1"/>
  <c r="FS46" i="1"/>
  <c r="BM46" i="1" s="1"/>
  <c r="FS45" i="1"/>
  <c r="BM45" i="1" s="1"/>
  <c r="FS44" i="1"/>
  <c r="BM44" i="1" s="1"/>
  <c r="FS43" i="1"/>
  <c r="BM43" i="1" s="1"/>
  <c r="FS42" i="1"/>
  <c r="BM42" i="1" s="1"/>
  <c r="FS41" i="1"/>
  <c r="BM41" i="1" s="1"/>
  <c r="FS40" i="1"/>
  <c r="BM40" i="1" s="1"/>
  <c r="FS39" i="1"/>
  <c r="BM39" i="1" s="1"/>
  <c r="FS38" i="1"/>
  <c r="BM38" i="1" s="1"/>
  <c r="FS37" i="1"/>
  <c r="BM37" i="1" s="1"/>
  <c r="FS36" i="1"/>
  <c r="BM36" i="1" s="1"/>
  <c r="FS35" i="1"/>
  <c r="BM35" i="1" s="1"/>
  <c r="FS34" i="1"/>
  <c r="BM34" i="1" s="1"/>
  <c r="FS33" i="1"/>
  <c r="BM33" i="1" s="1"/>
  <c r="FS32" i="1"/>
  <c r="BM32" i="1" s="1"/>
  <c r="FS31" i="1"/>
  <c r="BM31" i="1" s="1"/>
  <c r="FS30" i="1"/>
  <c r="BM30" i="1" s="1"/>
  <c r="FS29" i="1"/>
  <c r="BM29" i="1" s="1"/>
  <c r="FS28" i="1"/>
  <c r="BM28" i="1" s="1"/>
  <c r="FS27" i="1"/>
  <c r="BM27" i="1" s="1"/>
  <c r="FS26" i="1"/>
  <c r="BM26" i="1" s="1"/>
  <c r="FS25" i="1"/>
  <c r="BM25" i="1" s="1"/>
  <c r="FS24" i="1"/>
  <c r="BM24" i="1" s="1"/>
  <c r="FS23" i="1"/>
  <c r="BM23" i="1" s="1"/>
  <c r="FQ114" i="1"/>
  <c r="BC114" i="1" s="1"/>
  <c r="FQ113" i="1"/>
  <c r="BC113" i="1" s="1"/>
  <c r="FQ112" i="1"/>
  <c r="BC112" i="1" s="1"/>
  <c r="FQ111" i="1"/>
  <c r="BC111" i="1" s="1"/>
  <c r="FQ110" i="1"/>
  <c r="BC110" i="1" s="1"/>
  <c r="FQ109" i="1"/>
  <c r="BC109" i="1" s="1"/>
  <c r="FQ108" i="1"/>
  <c r="BC108" i="1" s="1"/>
  <c r="FQ107" i="1"/>
  <c r="BC107" i="1" s="1"/>
  <c r="FQ106" i="1"/>
  <c r="BC106" i="1" s="1"/>
  <c r="FQ105" i="1"/>
  <c r="BC105" i="1" s="1"/>
  <c r="FQ104" i="1"/>
  <c r="BC104" i="1" s="1"/>
  <c r="FQ103" i="1"/>
  <c r="BC103" i="1" s="1"/>
  <c r="FQ102" i="1"/>
  <c r="BC102" i="1" s="1"/>
  <c r="FQ101" i="1"/>
  <c r="BC101" i="1" s="1"/>
  <c r="FQ100" i="1"/>
  <c r="BC100" i="1" s="1"/>
  <c r="FQ99" i="1"/>
  <c r="BC99" i="1" s="1"/>
  <c r="FQ98" i="1"/>
  <c r="BC98" i="1" s="1"/>
  <c r="FQ97" i="1"/>
  <c r="BC97" i="1" s="1"/>
  <c r="FQ96" i="1"/>
  <c r="BC96" i="1" s="1"/>
  <c r="FQ95" i="1"/>
  <c r="BC95" i="1" s="1"/>
  <c r="FQ94" i="1"/>
  <c r="BC94" i="1" s="1"/>
  <c r="FQ93" i="1"/>
  <c r="BC93" i="1" s="1"/>
  <c r="FQ92" i="1"/>
  <c r="BC92" i="1" s="1"/>
  <c r="FQ91" i="1"/>
  <c r="BC91" i="1" s="1"/>
  <c r="FQ90" i="1"/>
  <c r="BC90" i="1" s="1"/>
  <c r="FQ89" i="1"/>
  <c r="BC89" i="1" s="1"/>
  <c r="FQ88" i="1"/>
  <c r="BC88" i="1" s="1"/>
  <c r="FQ87" i="1"/>
  <c r="BC87" i="1" s="1"/>
  <c r="FQ86" i="1"/>
  <c r="BC86" i="1" s="1"/>
  <c r="FQ85" i="1"/>
  <c r="BC85" i="1" s="1"/>
  <c r="FQ84" i="1"/>
  <c r="BC84" i="1" s="1"/>
  <c r="FQ83" i="1"/>
  <c r="BC83" i="1" s="1"/>
  <c r="FQ82" i="1"/>
  <c r="BC82" i="1" s="1"/>
  <c r="FQ81" i="1"/>
  <c r="BC81" i="1" s="1"/>
  <c r="FQ80" i="1"/>
  <c r="BC80" i="1" s="1"/>
  <c r="FQ79" i="1"/>
  <c r="BC79" i="1" s="1"/>
  <c r="FQ78" i="1"/>
  <c r="BC78" i="1" s="1"/>
  <c r="FQ77" i="1"/>
  <c r="BC77" i="1" s="1"/>
  <c r="FQ76" i="1"/>
  <c r="BC76" i="1" s="1"/>
  <c r="FQ75" i="1"/>
  <c r="BC75" i="1" s="1"/>
  <c r="FQ74" i="1"/>
  <c r="BC74" i="1" s="1"/>
  <c r="FQ73" i="1"/>
  <c r="BC73" i="1" s="1"/>
  <c r="FQ72" i="1"/>
  <c r="BC72" i="1" s="1"/>
  <c r="FQ71" i="1"/>
  <c r="BC71" i="1" s="1"/>
  <c r="FQ70" i="1"/>
  <c r="BC70" i="1" s="1"/>
  <c r="FQ69" i="1"/>
  <c r="BC69" i="1" s="1"/>
  <c r="FQ68" i="1"/>
  <c r="BC68" i="1" s="1"/>
  <c r="FQ67" i="1"/>
  <c r="BC67" i="1" s="1"/>
  <c r="FQ66" i="1"/>
  <c r="BC66" i="1" s="1"/>
  <c r="FQ65" i="1"/>
  <c r="BC65" i="1" s="1"/>
  <c r="FQ64" i="1"/>
  <c r="BC64" i="1" s="1"/>
  <c r="FQ63" i="1"/>
  <c r="BC63" i="1" s="1"/>
  <c r="FQ62" i="1"/>
  <c r="BC62" i="1" s="1"/>
  <c r="FQ61" i="1"/>
  <c r="BC61" i="1" s="1"/>
  <c r="FQ60" i="1"/>
  <c r="BC60" i="1" s="1"/>
  <c r="FQ59" i="1"/>
  <c r="BC59" i="1" s="1"/>
  <c r="FQ58" i="1"/>
  <c r="BC58" i="1" s="1"/>
  <c r="FQ57" i="1"/>
  <c r="BC57" i="1" s="1"/>
  <c r="FQ56" i="1"/>
  <c r="BC56" i="1" s="1"/>
  <c r="FQ55" i="1"/>
  <c r="BC55" i="1" s="1"/>
  <c r="FQ54" i="1"/>
  <c r="BC54" i="1" s="1"/>
  <c r="BD54" i="1" s="1"/>
  <c r="FQ53" i="1"/>
  <c r="BC53" i="1" s="1"/>
  <c r="BD53" i="1" s="1"/>
  <c r="FQ52" i="1"/>
  <c r="BC52" i="1" s="1"/>
  <c r="FQ51" i="1"/>
  <c r="BC51" i="1" s="1"/>
  <c r="FQ50" i="1"/>
  <c r="BC50" i="1" s="1"/>
  <c r="FQ49" i="1"/>
  <c r="BC49" i="1" s="1"/>
  <c r="FQ48" i="1"/>
  <c r="BC48" i="1" s="1"/>
  <c r="FQ47" i="1"/>
  <c r="BC47" i="1" s="1"/>
  <c r="FQ46" i="1"/>
  <c r="BC46" i="1" s="1"/>
  <c r="FQ45" i="1"/>
  <c r="BC45" i="1" s="1"/>
  <c r="FQ44" i="1"/>
  <c r="BC44" i="1" s="1"/>
  <c r="FQ43" i="1"/>
  <c r="BC43" i="1" s="1"/>
  <c r="FQ42" i="1"/>
  <c r="BC42" i="1" s="1"/>
  <c r="FQ41" i="1"/>
  <c r="BC41" i="1" s="1"/>
  <c r="FQ40" i="1"/>
  <c r="BC40" i="1" s="1"/>
  <c r="FQ39" i="1"/>
  <c r="BC39" i="1" s="1"/>
  <c r="FQ38" i="1"/>
  <c r="BC38" i="1" s="1"/>
  <c r="FQ37" i="1"/>
  <c r="BC37" i="1" s="1"/>
  <c r="FQ36" i="1"/>
  <c r="BC36" i="1" s="1"/>
  <c r="FQ35" i="1"/>
  <c r="BC35" i="1" s="1"/>
  <c r="FQ34" i="1"/>
  <c r="BC34" i="1" s="1"/>
  <c r="FQ33" i="1"/>
  <c r="BC33" i="1" s="1"/>
  <c r="FQ32" i="1"/>
  <c r="BC32" i="1" s="1"/>
  <c r="FQ31" i="1"/>
  <c r="BC31" i="1" s="1"/>
  <c r="FQ30" i="1"/>
  <c r="BC30" i="1" s="1"/>
  <c r="FQ29" i="1"/>
  <c r="BC29" i="1" s="1"/>
  <c r="FQ28" i="1"/>
  <c r="BC28" i="1" s="1"/>
  <c r="FQ27" i="1"/>
  <c r="BC27" i="1" s="1"/>
  <c r="FQ26" i="1"/>
  <c r="BC26" i="1" s="1"/>
  <c r="FQ25" i="1"/>
  <c r="BC25" i="1" s="1"/>
  <c r="FQ24" i="1"/>
  <c r="BC24" i="1" s="1"/>
  <c r="FQ23" i="1"/>
  <c r="BC23" i="1" s="1"/>
  <c r="FQ22" i="1"/>
  <c r="BC22" i="1" s="1"/>
  <c r="BE22" i="1" s="1"/>
  <c r="FQ21" i="1"/>
  <c r="BC21" i="1" s="1"/>
  <c r="BE21" i="1" s="1"/>
  <c r="FQ20" i="1"/>
  <c r="BC20" i="1" s="1"/>
  <c r="BE20" i="1" s="1"/>
  <c r="FQ19" i="1"/>
  <c r="BC19" i="1" s="1"/>
  <c r="BE19" i="1" s="1"/>
  <c r="FQ18" i="1"/>
  <c r="BC18" i="1" s="1"/>
  <c r="BE18" i="1" s="1"/>
  <c r="FQ17" i="1"/>
  <c r="BC17" i="1" s="1"/>
  <c r="BE17" i="1" s="1"/>
  <c r="FQ16" i="1"/>
  <c r="BC16" i="1" s="1"/>
  <c r="FQ15" i="1"/>
  <c r="BC15" i="1" s="1"/>
  <c r="FO114" i="1"/>
  <c r="FO113" i="1"/>
  <c r="FO112" i="1"/>
  <c r="FO111" i="1"/>
  <c r="FO110" i="1"/>
  <c r="FO109" i="1"/>
  <c r="FO108" i="1"/>
  <c r="FO107" i="1"/>
  <c r="FO106" i="1"/>
  <c r="FO105" i="1"/>
  <c r="FO104" i="1"/>
  <c r="FO103" i="1"/>
  <c r="FO102" i="1"/>
  <c r="FO101" i="1"/>
  <c r="FO100" i="1"/>
  <c r="FO99" i="1"/>
  <c r="FO98" i="1"/>
  <c r="FO97" i="1"/>
  <c r="FO96" i="1"/>
  <c r="FO95" i="1"/>
  <c r="FO94" i="1"/>
  <c r="FO93" i="1"/>
  <c r="FO92" i="1"/>
  <c r="FO91" i="1"/>
  <c r="FO90" i="1"/>
  <c r="FO89" i="1"/>
  <c r="FO88" i="1"/>
  <c r="FO87" i="1"/>
  <c r="FO86" i="1"/>
  <c r="FO85" i="1"/>
  <c r="FO84" i="1"/>
  <c r="FO83" i="1"/>
  <c r="FO82" i="1"/>
  <c r="FO81" i="1"/>
  <c r="FO80" i="1"/>
  <c r="FO79" i="1"/>
  <c r="FO78" i="1"/>
  <c r="FO77" i="1"/>
  <c r="FO76" i="1"/>
  <c r="FO75" i="1"/>
  <c r="FO74" i="1"/>
  <c r="FO73" i="1"/>
  <c r="FO72" i="1"/>
  <c r="FO71" i="1"/>
  <c r="FO70" i="1"/>
  <c r="FO69" i="1"/>
  <c r="FO68" i="1"/>
  <c r="FO67" i="1"/>
  <c r="FO66" i="1"/>
  <c r="FO65" i="1"/>
  <c r="FO64" i="1"/>
  <c r="FO63" i="1"/>
  <c r="FO62" i="1"/>
  <c r="FO61" i="1"/>
  <c r="FO60" i="1"/>
  <c r="FO59" i="1"/>
  <c r="FO58" i="1"/>
  <c r="FO57" i="1"/>
  <c r="FO56" i="1"/>
  <c r="FO55" i="1"/>
  <c r="FO54" i="1"/>
  <c r="FO53" i="1"/>
  <c r="FO52" i="1"/>
  <c r="FO51" i="1"/>
  <c r="FO50" i="1"/>
  <c r="FO49" i="1"/>
  <c r="FO48" i="1"/>
  <c r="FO47" i="1"/>
  <c r="FO38" i="1"/>
  <c r="FO37" i="1"/>
  <c r="FO36" i="1"/>
  <c r="FO35" i="1"/>
  <c r="FO34" i="1"/>
  <c r="FO33" i="1"/>
  <c r="FO32" i="1"/>
  <c r="FO31" i="1"/>
  <c r="FO30" i="1"/>
  <c r="FO29" i="1"/>
  <c r="FO28" i="1"/>
  <c r="FO27" i="1"/>
  <c r="FO26" i="1"/>
  <c r="FO25" i="1"/>
  <c r="FO24" i="1"/>
  <c r="FO23" i="1"/>
  <c r="FK114" i="1"/>
  <c r="FK113" i="1"/>
  <c r="FK112" i="1"/>
  <c r="FK111" i="1"/>
  <c r="FK110" i="1"/>
  <c r="FK109" i="1"/>
  <c r="FK108" i="1"/>
  <c r="FK107" i="1"/>
  <c r="FK106" i="1"/>
  <c r="FK105" i="1"/>
  <c r="FK104" i="1"/>
  <c r="FK103" i="1"/>
  <c r="FK102" i="1"/>
  <c r="FK101" i="1"/>
  <c r="FK100" i="1"/>
  <c r="FK99" i="1"/>
  <c r="FK98" i="1"/>
  <c r="FK97" i="1"/>
  <c r="FK96" i="1"/>
  <c r="FK95" i="1"/>
  <c r="FK94" i="1"/>
  <c r="FK93" i="1"/>
  <c r="FK92" i="1"/>
  <c r="FK91" i="1"/>
  <c r="FK90" i="1"/>
  <c r="FK89" i="1"/>
  <c r="FK88" i="1"/>
  <c r="FK87" i="1"/>
  <c r="FK86" i="1"/>
  <c r="FK85" i="1"/>
  <c r="FK84" i="1"/>
  <c r="FK83" i="1"/>
  <c r="FK82" i="1"/>
  <c r="FK81" i="1"/>
  <c r="FK80" i="1"/>
  <c r="FK79" i="1"/>
  <c r="FK78" i="1"/>
  <c r="FK77" i="1"/>
  <c r="FK76" i="1"/>
  <c r="FK75" i="1"/>
  <c r="FK74" i="1"/>
  <c r="FK73" i="1"/>
  <c r="FK72" i="1"/>
  <c r="FK71" i="1"/>
  <c r="FK70" i="1"/>
  <c r="FK69" i="1"/>
  <c r="FK68" i="1"/>
  <c r="FK67" i="1"/>
  <c r="FK66" i="1"/>
  <c r="FK65" i="1"/>
  <c r="FK64" i="1"/>
  <c r="FK63" i="1"/>
  <c r="FK62" i="1"/>
  <c r="FK61" i="1"/>
  <c r="FK60" i="1"/>
  <c r="FK59" i="1"/>
  <c r="FK58" i="1"/>
  <c r="FK57" i="1"/>
  <c r="FK56" i="1"/>
  <c r="FK55" i="1"/>
  <c r="FK54" i="1"/>
  <c r="FK53" i="1"/>
  <c r="FK52" i="1"/>
  <c r="FK51" i="1"/>
  <c r="FK50" i="1"/>
  <c r="FK49" i="1"/>
  <c r="FK48" i="1"/>
  <c r="FK47" i="1"/>
  <c r="FK38" i="1"/>
  <c r="FK37" i="1"/>
  <c r="FK36" i="1"/>
  <c r="FK35" i="1"/>
  <c r="FK34" i="1"/>
  <c r="FK33" i="1"/>
  <c r="FK32" i="1"/>
  <c r="FK31" i="1"/>
  <c r="FK30" i="1"/>
  <c r="FK29" i="1"/>
  <c r="FK28" i="1"/>
  <c r="FK27" i="1"/>
  <c r="FK26" i="1"/>
  <c r="FK25" i="1"/>
  <c r="FK24" i="1"/>
  <c r="FK23" i="1"/>
  <c r="GK114" i="8"/>
  <c r="GK113" i="8"/>
  <c r="GK112" i="8"/>
  <c r="GK111" i="8"/>
  <c r="GK110" i="8"/>
  <c r="GK109" i="8"/>
  <c r="GK108" i="8"/>
  <c r="GK107" i="8"/>
  <c r="GK106" i="8"/>
  <c r="GK105" i="8"/>
  <c r="GK104" i="8"/>
  <c r="GK103" i="8"/>
  <c r="GK102" i="8"/>
  <c r="GK101" i="8"/>
  <c r="GK100" i="8"/>
  <c r="GK99" i="8"/>
  <c r="GK98" i="8"/>
  <c r="GK97" i="8"/>
  <c r="GK96" i="8"/>
  <c r="GK95" i="8"/>
  <c r="GK94" i="8"/>
  <c r="GK93" i="8"/>
  <c r="GK92" i="8"/>
  <c r="GK91" i="8"/>
  <c r="GK90" i="8"/>
  <c r="GK89" i="8"/>
  <c r="GK88" i="8"/>
  <c r="GK87" i="8"/>
  <c r="GK86" i="8"/>
  <c r="GK85" i="8"/>
  <c r="GK84" i="8"/>
  <c r="GK83" i="8"/>
  <c r="GK82" i="8"/>
  <c r="GK81" i="8"/>
  <c r="GK80" i="8"/>
  <c r="GK79" i="8"/>
  <c r="GK78" i="8"/>
  <c r="GK77" i="8"/>
  <c r="GK76" i="8"/>
  <c r="GK75" i="8"/>
  <c r="GK74" i="8"/>
  <c r="GK73" i="8"/>
  <c r="GK72" i="8"/>
  <c r="GK71" i="8"/>
  <c r="GK70" i="8"/>
  <c r="GK69" i="8"/>
  <c r="GK68" i="8"/>
  <c r="GK67" i="8"/>
  <c r="GK66" i="8"/>
  <c r="GK65" i="8"/>
  <c r="GK64" i="8"/>
  <c r="GK63" i="8"/>
  <c r="GK62" i="8"/>
  <c r="GK61" i="8"/>
  <c r="GK60" i="8"/>
  <c r="GK59" i="8"/>
  <c r="GK58" i="8"/>
  <c r="GK57" i="8"/>
  <c r="GK56" i="8"/>
  <c r="GK55" i="8"/>
  <c r="GK50" i="8"/>
  <c r="GK49" i="8"/>
  <c r="GK48" i="8"/>
  <c r="GK47" i="8"/>
  <c r="GG114" i="8"/>
  <c r="EK114" i="8" s="1"/>
  <c r="GG113" i="8"/>
  <c r="EK113" i="8" s="1"/>
  <c r="GG112" i="8"/>
  <c r="EK112" i="8" s="1"/>
  <c r="GG111" i="8"/>
  <c r="EK111" i="8" s="1"/>
  <c r="GG110" i="8"/>
  <c r="EK110" i="8" s="1"/>
  <c r="GG109" i="8"/>
  <c r="EK109" i="8" s="1"/>
  <c r="GG108" i="8"/>
  <c r="EK108" i="8" s="1"/>
  <c r="GG107" i="8"/>
  <c r="EK107" i="8" s="1"/>
  <c r="GG106" i="8"/>
  <c r="EK106" i="8" s="1"/>
  <c r="GG105" i="8"/>
  <c r="EK105" i="8" s="1"/>
  <c r="GG104" i="8"/>
  <c r="EK104" i="8" s="1"/>
  <c r="GG103" i="8"/>
  <c r="EK103" i="8" s="1"/>
  <c r="GG102" i="8"/>
  <c r="EK102" i="8" s="1"/>
  <c r="GG101" i="8"/>
  <c r="EK101" i="8" s="1"/>
  <c r="GG100" i="8"/>
  <c r="EK100" i="8" s="1"/>
  <c r="GG99" i="8"/>
  <c r="EK99" i="8" s="1"/>
  <c r="GG98" i="8"/>
  <c r="EK98" i="8" s="1"/>
  <c r="GG97" i="8"/>
  <c r="EK97" i="8" s="1"/>
  <c r="GG96" i="8"/>
  <c r="EK96" i="8" s="1"/>
  <c r="GG95" i="8"/>
  <c r="EK95" i="8" s="1"/>
  <c r="GG94" i="8"/>
  <c r="EK94" i="8" s="1"/>
  <c r="GG93" i="8"/>
  <c r="EK93" i="8" s="1"/>
  <c r="GG92" i="8"/>
  <c r="EK92" i="8" s="1"/>
  <c r="GG91" i="8"/>
  <c r="EK91" i="8" s="1"/>
  <c r="GG90" i="8"/>
  <c r="EK90" i="8" s="1"/>
  <c r="GG89" i="8"/>
  <c r="EK89" i="8" s="1"/>
  <c r="GG88" i="8"/>
  <c r="EK88" i="8" s="1"/>
  <c r="GG87" i="8"/>
  <c r="EK87" i="8" s="1"/>
  <c r="GG86" i="8"/>
  <c r="EK86" i="8" s="1"/>
  <c r="GG85" i="8"/>
  <c r="EK85" i="8" s="1"/>
  <c r="GG84" i="8"/>
  <c r="EK84" i="8" s="1"/>
  <c r="GG83" i="8"/>
  <c r="EK83" i="8" s="1"/>
  <c r="GG82" i="8"/>
  <c r="EK82" i="8" s="1"/>
  <c r="GG81" i="8"/>
  <c r="EK81" i="8" s="1"/>
  <c r="GG80" i="8"/>
  <c r="EK80" i="8" s="1"/>
  <c r="GG79" i="8"/>
  <c r="EK79" i="8" s="1"/>
  <c r="GG78" i="8"/>
  <c r="EK78" i="8" s="1"/>
  <c r="GG77" i="8"/>
  <c r="EK77" i="8" s="1"/>
  <c r="GG76" i="8"/>
  <c r="EK76" i="8" s="1"/>
  <c r="GG75" i="8"/>
  <c r="EK75" i="8" s="1"/>
  <c r="GG74" i="8"/>
  <c r="EK74" i="8" s="1"/>
  <c r="GG73" i="8"/>
  <c r="EK73" i="8" s="1"/>
  <c r="GG72" i="8"/>
  <c r="EK72" i="8" s="1"/>
  <c r="GG71" i="8"/>
  <c r="EK71" i="8" s="1"/>
  <c r="GG70" i="8"/>
  <c r="EK70" i="8" s="1"/>
  <c r="GG69" i="8"/>
  <c r="EK69" i="8" s="1"/>
  <c r="GG68" i="8"/>
  <c r="EK68" i="8" s="1"/>
  <c r="GG67" i="8"/>
  <c r="EK67" i="8" s="1"/>
  <c r="GG66" i="8"/>
  <c r="EK66" i="8" s="1"/>
  <c r="GG65" i="8"/>
  <c r="EK65" i="8" s="1"/>
  <c r="GG64" i="8"/>
  <c r="EK64" i="8" s="1"/>
  <c r="GG63" i="8"/>
  <c r="EK63" i="8" s="1"/>
  <c r="GG62" i="8"/>
  <c r="EK62" i="8" s="1"/>
  <c r="GG61" i="8"/>
  <c r="EK61" i="8" s="1"/>
  <c r="GG60" i="8"/>
  <c r="EK60" i="8" s="1"/>
  <c r="GG59" i="8"/>
  <c r="EK59" i="8" s="1"/>
  <c r="GG58" i="8"/>
  <c r="EK58" i="8" s="1"/>
  <c r="GG57" i="8"/>
  <c r="EK57" i="8" s="1"/>
  <c r="GG56" i="8"/>
  <c r="EK56" i="8" s="1"/>
  <c r="GG55" i="8"/>
  <c r="EK55" i="8" s="1"/>
  <c r="GG54" i="8"/>
  <c r="EK54" i="8" s="1"/>
  <c r="GG53" i="8"/>
  <c r="EK53" i="8" s="1"/>
  <c r="GG52" i="8"/>
  <c r="EK52" i="8" s="1"/>
  <c r="GG51" i="8"/>
  <c r="EK51" i="8" s="1"/>
  <c r="GG50" i="8"/>
  <c r="EK50" i="8" s="1"/>
  <c r="GG49" i="8"/>
  <c r="EK49" i="8" s="1"/>
  <c r="GG48" i="8"/>
  <c r="EK48" i="8" s="1"/>
  <c r="GG47" i="8"/>
  <c r="EK47" i="8" s="1"/>
  <c r="GG46" i="8"/>
  <c r="EK46" i="8" s="1"/>
  <c r="GG45" i="8"/>
  <c r="EK45" i="8" s="1"/>
  <c r="GG44" i="8"/>
  <c r="EK44" i="8" s="1"/>
  <c r="EM44" i="8" s="1"/>
  <c r="GG43" i="8"/>
  <c r="EK43" i="8" s="1"/>
  <c r="EM43" i="8" s="1"/>
  <c r="GG42" i="8"/>
  <c r="EK42" i="8" s="1"/>
  <c r="EM42" i="8" s="1"/>
  <c r="GG41" i="8"/>
  <c r="EK41" i="8" s="1"/>
  <c r="EM41" i="8" s="1"/>
  <c r="GG40" i="8"/>
  <c r="EK40" i="8" s="1"/>
  <c r="EM40" i="8" s="1"/>
  <c r="GG39" i="8"/>
  <c r="EK39" i="8" s="1"/>
  <c r="EM39" i="8" s="1"/>
  <c r="GG38" i="8"/>
  <c r="EK38" i="8" s="1"/>
  <c r="EM38" i="8" s="1"/>
  <c r="GG37" i="8"/>
  <c r="EK37" i="8" s="1"/>
  <c r="EM37" i="8" s="1"/>
  <c r="GG36" i="8"/>
  <c r="EK36" i="8" s="1"/>
  <c r="EM36" i="8" s="1"/>
  <c r="GG35" i="8"/>
  <c r="EK35" i="8" s="1"/>
  <c r="EM35" i="8" s="1"/>
  <c r="GG34" i="8"/>
  <c r="EK34" i="8" s="1"/>
  <c r="EM34" i="8" s="1"/>
  <c r="GG33" i="8"/>
  <c r="EK33" i="8" s="1"/>
  <c r="EM33" i="8" s="1"/>
  <c r="GG32" i="8"/>
  <c r="EK32" i="8" s="1"/>
  <c r="EM32" i="8" s="1"/>
  <c r="GG31" i="8"/>
  <c r="EK31" i="8" s="1"/>
  <c r="EM31" i="8" s="1"/>
  <c r="GG30" i="8"/>
  <c r="EK30" i="8" s="1"/>
  <c r="EM30" i="8" s="1"/>
  <c r="GG29" i="8"/>
  <c r="EK29" i="8" s="1"/>
  <c r="EM29" i="8" s="1"/>
  <c r="GG28" i="8"/>
  <c r="EK28" i="8" s="1"/>
  <c r="EM28" i="8" s="1"/>
  <c r="GG27" i="8"/>
  <c r="EK27" i="8" s="1"/>
  <c r="EM27" i="8" s="1"/>
  <c r="GG26" i="8"/>
  <c r="EK26" i="8" s="1"/>
  <c r="EM26" i="8" s="1"/>
  <c r="GG25" i="8"/>
  <c r="EK25" i="8" s="1"/>
  <c r="EM25" i="8" s="1"/>
  <c r="GG24" i="8"/>
  <c r="EK24" i="8" s="1"/>
  <c r="EM24" i="8" s="1"/>
  <c r="GG23" i="8"/>
  <c r="EK23" i="8" s="1"/>
  <c r="EM23" i="8" s="1"/>
  <c r="GG22" i="8"/>
  <c r="EK22" i="8" s="1"/>
  <c r="EM22" i="8" s="1"/>
  <c r="GG21" i="8"/>
  <c r="EK21" i="8" s="1"/>
  <c r="EM21" i="8" s="1"/>
  <c r="GG20" i="8"/>
  <c r="EK20" i="8" s="1"/>
  <c r="EM20" i="8" s="1"/>
  <c r="GG19" i="8"/>
  <c r="EK19" i="8" s="1"/>
  <c r="EM19" i="8" s="1"/>
  <c r="GG18" i="8"/>
  <c r="EK18" i="8" s="1"/>
  <c r="EM18" i="8" s="1"/>
  <c r="GG17" i="8"/>
  <c r="EK17" i="8" s="1"/>
  <c r="EM17" i="8" s="1"/>
  <c r="GG16" i="8"/>
  <c r="EK16" i="8" s="1"/>
  <c r="EM16" i="8" s="1"/>
  <c r="GG15" i="8"/>
  <c r="EK15" i="8" s="1"/>
  <c r="EM15" i="8" s="1"/>
  <c r="GE114" i="8"/>
  <c r="EA114" i="8" s="1"/>
  <c r="GE113" i="8"/>
  <c r="EA113" i="8" s="1"/>
  <c r="GE112" i="8"/>
  <c r="EA112" i="8" s="1"/>
  <c r="GE111" i="8"/>
  <c r="EA111" i="8" s="1"/>
  <c r="GE110" i="8"/>
  <c r="EA110" i="8" s="1"/>
  <c r="GE109" i="8"/>
  <c r="EA109" i="8" s="1"/>
  <c r="GE108" i="8"/>
  <c r="EA108" i="8" s="1"/>
  <c r="GE107" i="8"/>
  <c r="EA107" i="8" s="1"/>
  <c r="GE106" i="8"/>
  <c r="EA106" i="8" s="1"/>
  <c r="GE105" i="8"/>
  <c r="EA105" i="8" s="1"/>
  <c r="GE104" i="8"/>
  <c r="EA104" i="8" s="1"/>
  <c r="GE103" i="8"/>
  <c r="EA103" i="8" s="1"/>
  <c r="GE102" i="8"/>
  <c r="EA102" i="8" s="1"/>
  <c r="GE101" i="8"/>
  <c r="EA101" i="8" s="1"/>
  <c r="GE100" i="8"/>
  <c r="EA100" i="8" s="1"/>
  <c r="GE99" i="8"/>
  <c r="EA99" i="8" s="1"/>
  <c r="GE98" i="8"/>
  <c r="EA98" i="8" s="1"/>
  <c r="GE97" i="8"/>
  <c r="EA97" i="8" s="1"/>
  <c r="GE96" i="8"/>
  <c r="EA96" i="8" s="1"/>
  <c r="GE95" i="8"/>
  <c r="EA95" i="8" s="1"/>
  <c r="GE94" i="8"/>
  <c r="EA94" i="8" s="1"/>
  <c r="GE93" i="8"/>
  <c r="EA93" i="8" s="1"/>
  <c r="GE92" i="8"/>
  <c r="EA92" i="8" s="1"/>
  <c r="GE91" i="8"/>
  <c r="EA91" i="8" s="1"/>
  <c r="GE90" i="8"/>
  <c r="EA90" i="8" s="1"/>
  <c r="GE89" i="8"/>
  <c r="EA89" i="8" s="1"/>
  <c r="GE88" i="8"/>
  <c r="EA88" i="8" s="1"/>
  <c r="GE87" i="8"/>
  <c r="EA87" i="8" s="1"/>
  <c r="GE86" i="8"/>
  <c r="EA86" i="8" s="1"/>
  <c r="GE85" i="8"/>
  <c r="EA85" i="8" s="1"/>
  <c r="GE84" i="8"/>
  <c r="EA84" i="8" s="1"/>
  <c r="GE83" i="8"/>
  <c r="EA83" i="8" s="1"/>
  <c r="GE82" i="8"/>
  <c r="EA82" i="8" s="1"/>
  <c r="GE81" i="8"/>
  <c r="EA81" i="8" s="1"/>
  <c r="GE80" i="8"/>
  <c r="EA80" i="8" s="1"/>
  <c r="GE79" i="8"/>
  <c r="EA79" i="8" s="1"/>
  <c r="GE78" i="8"/>
  <c r="EA78" i="8" s="1"/>
  <c r="GE77" i="8"/>
  <c r="EA77" i="8" s="1"/>
  <c r="GE76" i="8"/>
  <c r="EA76" i="8" s="1"/>
  <c r="GE75" i="8"/>
  <c r="EA75" i="8" s="1"/>
  <c r="GE74" i="8"/>
  <c r="EA74" i="8" s="1"/>
  <c r="GE73" i="8"/>
  <c r="EA73" i="8" s="1"/>
  <c r="GE72" i="8"/>
  <c r="EA72" i="8" s="1"/>
  <c r="GE71" i="8"/>
  <c r="EA71" i="8" s="1"/>
  <c r="GE70" i="8"/>
  <c r="EA70" i="8" s="1"/>
  <c r="GE69" i="8"/>
  <c r="EA69" i="8" s="1"/>
  <c r="GE68" i="8"/>
  <c r="EA68" i="8" s="1"/>
  <c r="GE67" i="8"/>
  <c r="EA67" i="8" s="1"/>
  <c r="GE66" i="8"/>
  <c r="EA66" i="8" s="1"/>
  <c r="GE65" i="8"/>
  <c r="EA65" i="8" s="1"/>
  <c r="GE64" i="8"/>
  <c r="EA64" i="8" s="1"/>
  <c r="GE63" i="8"/>
  <c r="EA63" i="8" s="1"/>
  <c r="GE62" i="8"/>
  <c r="EA62" i="8" s="1"/>
  <c r="GE61" i="8"/>
  <c r="EA61" i="8" s="1"/>
  <c r="GE60" i="8"/>
  <c r="EA60" i="8" s="1"/>
  <c r="GE59" i="8"/>
  <c r="EA59" i="8" s="1"/>
  <c r="GE58" i="8"/>
  <c r="EA58" i="8" s="1"/>
  <c r="GE57" i="8"/>
  <c r="EA57" i="8" s="1"/>
  <c r="GE56" i="8"/>
  <c r="EA56" i="8" s="1"/>
  <c r="GE55" i="8"/>
  <c r="EA55" i="8" s="1"/>
  <c r="GE54" i="8"/>
  <c r="EA54" i="8" s="1"/>
  <c r="GE53" i="8"/>
  <c r="EA53" i="8" s="1"/>
  <c r="GE52" i="8"/>
  <c r="EA52" i="8" s="1"/>
  <c r="GE51" i="8"/>
  <c r="EA51" i="8" s="1"/>
  <c r="GE50" i="8"/>
  <c r="EA50" i="8" s="1"/>
  <c r="GE49" i="8"/>
  <c r="EA49" i="8" s="1"/>
  <c r="GE48" i="8"/>
  <c r="EA48" i="8" s="1"/>
  <c r="GE47" i="8"/>
  <c r="EA47" i="8" s="1"/>
  <c r="GE46" i="8"/>
  <c r="EA46" i="8" s="1"/>
  <c r="GE45" i="8"/>
  <c r="EA45" i="8" s="1"/>
  <c r="GE44" i="8"/>
  <c r="EA44" i="8" s="1"/>
  <c r="EC44" i="8" s="1"/>
  <c r="GE43" i="8"/>
  <c r="EA43" i="8" s="1"/>
  <c r="EC43" i="8" s="1"/>
  <c r="GE42" i="8"/>
  <c r="EA42" i="8" s="1"/>
  <c r="EC42" i="8" s="1"/>
  <c r="GE41" i="8"/>
  <c r="EA41" i="8" s="1"/>
  <c r="EC41" i="8" s="1"/>
  <c r="GE40" i="8"/>
  <c r="EA40" i="8" s="1"/>
  <c r="EC40" i="8" s="1"/>
  <c r="GE39" i="8"/>
  <c r="EA39" i="8" s="1"/>
  <c r="EC39" i="8" s="1"/>
  <c r="GE38" i="8"/>
  <c r="EA38" i="8" s="1"/>
  <c r="EC38" i="8" s="1"/>
  <c r="GE37" i="8"/>
  <c r="EA37" i="8" s="1"/>
  <c r="EC37" i="8" s="1"/>
  <c r="GE36" i="8"/>
  <c r="EA36" i="8" s="1"/>
  <c r="EC36" i="8" s="1"/>
  <c r="GE35" i="8"/>
  <c r="EA35" i="8" s="1"/>
  <c r="EC35" i="8" s="1"/>
  <c r="GE34" i="8"/>
  <c r="EA34" i="8" s="1"/>
  <c r="EC34" i="8" s="1"/>
  <c r="GE33" i="8"/>
  <c r="EA33" i="8" s="1"/>
  <c r="EC33" i="8" s="1"/>
  <c r="GE32" i="8"/>
  <c r="EA32" i="8" s="1"/>
  <c r="EC32" i="8" s="1"/>
  <c r="GE31" i="8"/>
  <c r="EA31" i="8" s="1"/>
  <c r="EC31" i="8" s="1"/>
  <c r="GE30" i="8"/>
  <c r="EA30" i="8" s="1"/>
  <c r="EC30" i="8" s="1"/>
  <c r="GE29" i="8"/>
  <c r="EA29" i="8" s="1"/>
  <c r="EC29" i="8" s="1"/>
  <c r="GE28" i="8"/>
  <c r="EA28" i="8" s="1"/>
  <c r="EC28" i="8" s="1"/>
  <c r="GE27" i="8"/>
  <c r="EA27" i="8" s="1"/>
  <c r="EC27" i="8" s="1"/>
  <c r="GE26" i="8"/>
  <c r="EA26" i="8" s="1"/>
  <c r="EC26" i="8" s="1"/>
  <c r="GE25" i="8"/>
  <c r="EA25" i="8" s="1"/>
  <c r="EC25" i="8" s="1"/>
  <c r="GE24" i="8"/>
  <c r="EA24" i="8" s="1"/>
  <c r="EC24" i="8" s="1"/>
  <c r="GE23" i="8"/>
  <c r="EA23" i="8" s="1"/>
  <c r="EC23" i="8" s="1"/>
  <c r="GE22" i="8"/>
  <c r="EA22" i="8" s="1"/>
  <c r="EC22" i="8" s="1"/>
  <c r="GE21" i="8"/>
  <c r="EA21" i="8" s="1"/>
  <c r="EC21" i="8" s="1"/>
  <c r="GE20" i="8"/>
  <c r="EA20" i="8" s="1"/>
  <c r="EC20" i="8" s="1"/>
  <c r="GE19" i="8"/>
  <c r="EA19" i="8" s="1"/>
  <c r="EC19" i="8" s="1"/>
  <c r="GE18" i="8"/>
  <c r="EA18" i="8" s="1"/>
  <c r="EC18" i="8" s="1"/>
  <c r="GE17" i="8"/>
  <c r="EA17" i="8" s="1"/>
  <c r="EC17" i="8" s="1"/>
  <c r="GE16" i="8"/>
  <c r="EA16" i="8" s="1"/>
  <c r="EC16" i="8" s="1"/>
  <c r="GE15" i="8"/>
  <c r="EA15" i="8" s="1"/>
  <c r="EC15" i="8" s="1"/>
  <c r="GC114" i="8"/>
  <c r="DQ114" i="8" s="1"/>
  <c r="GC113" i="8"/>
  <c r="DQ113" i="8" s="1"/>
  <c r="GC112" i="8"/>
  <c r="DQ112" i="8" s="1"/>
  <c r="GC111" i="8"/>
  <c r="DQ111" i="8" s="1"/>
  <c r="GC110" i="8"/>
  <c r="DQ110" i="8" s="1"/>
  <c r="GC109" i="8"/>
  <c r="DQ109" i="8" s="1"/>
  <c r="GC108" i="8"/>
  <c r="DQ108" i="8" s="1"/>
  <c r="GC107" i="8"/>
  <c r="DQ107" i="8" s="1"/>
  <c r="GC106" i="8"/>
  <c r="DQ106" i="8" s="1"/>
  <c r="GC105" i="8"/>
  <c r="DQ105" i="8" s="1"/>
  <c r="GC104" i="8"/>
  <c r="DQ104" i="8" s="1"/>
  <c r="GC103" i="8"/>
  <c r="DQ103" i="8" s="1"/>
  <c r="GC102" i="8"/>
  <c r="DQ102" i="8" s="1"/>
  <c r="GC101" i="8"/>
  <c r="DQ101" i="8" s="1"/>
  <c r="GC100" i="8"/>
  <c r="DQ100" i="8" s="1"/>
  <c r="GC99" i="8"/>
  <c r="DQ99" i="8" s="1"/>
  <c r="GC98" i="8"/>
  <c r="DQ98" i="8" s="1"/>
  <c r="GC97" i="8"/>
  <c r="DQ97" i="8" s="1"/>
  <c r="GC96" i="8"/>
  <c r="DQ96" i="8" s="1"/>
  <c r="GC95" i="8"/>
  <c r="DQ95" i="8" s="1"/>
  <c r="GC94" i="8"/>
  <c r="DQ94" i="8" s="1"/>
  <c r="GC93" i="8"/>
  <c r="DQ93" i="8" s="1"/>
  <c r="GC92" i="8"/>
  <c r="DQ92" i="8" s="1"/>
  <c r="GC91" i="8"/>
  <c r="DQ91" i="8" s="1"/>
  <c r="GC90" i="8"/>
  <c r="DQ90" i="8" s="1"/>
  <c r="GC89" i="8"/>
  <c r="DQ89" i="8" s="1"/>
  <c r="GC88" i="8"/>
  <c r="DQ88" i="8" s="1"/>
  <c r="GC87" i="8"/>
  <c r="DQ87" i="8" s="1"/>
  <c r="GC86" i="8"/>
  <c r="DQ86" i="8" s="1"/>
  <c r="GC85" i="8"/>
  <c r="DQ85" i="8" s="1"/>
  <c r="GC84" i="8"/>
  <c r="DQ84" i="8" s="1"/>
  <c r="GC83" i="8"/>
  <c r="DQ83" i="8" s="1"/>
  <c r="GC82" i="8"/>
  <c r="DQ82" i="8" s="1"/>
  <c r="GC81" i="8"/>
  <c r="DQ81" i="8" s="1"/>
  <c r="GC80" i="8"/>
  <c r="DQ80" i="8" s="1"/>
  <c r="GC79" i="8"/>
  <c r="DQ79" i="8" s="1"/>
  <c r="GC78" i="8"/>
  <c r="DQ78" i="8" s="1"/>
  <c r="GC77" i="8"/>
  <c r="DQ77" i="8" s="1"/>
  <c r="GC76" i="8"/>
  <c r="DQ76" i="8" s="1"/>
  <c r="GC75" i="8"/>
  <c r="DQ75" i="8" s="1"/>
  <c r="GC74" i="8"/>
  <c r="DQ74" i="8" s="1"/>
  <c r="GC73" i="8"/>
  <c r="DQ73" i="8" s="1"/>
  <c r="GC72" i="8"/>
  <c r="DQ72" i="8" s="1"/>
  <c r="GC71" i="8"/>
  <c r="DQ71" i="8" s="1"/>
  <c r="GC70" i="8"/>
  <c r="DQ70" i="8" s="1"/>
  <c r="GC69" i="8"/>
  <c r="DQ69" i="8" s="1"/>
  <c r="GC68" i="8"/>
  <c r="DQ68" i="8" s="1"/>
  <c r="GC67" i="8"/>
  <c r="DQ67" i="8" s="1"/>
  <c r="GC66" i="8"/>
  <c r="DQ66" i="8" s="1"/>
  <c r="GC65" i="8"/>
  <c r="DQ65" i="8" s="1"/>
  <c r="GC64" i="8"/>
  <c r="DQ64" i="8" s="1"/>
  <c r="GC63" i="8"/>
  <c r="DQ63" i="8" s="1"/>
  <c r="GC62" i="8"/>
  <c r="DQ62" i="8" s="1"/>
  <c r="GC61" i="8"/>
  <c r="DQ61" i="8" s="1"/>
  <c r="GC60" i="8"/>
  <c r="DQ60" i="8" s="1"/>
  <c r="GC59" i="8"/>
  <c r="DQ59" i="8" s="1"/>
  <c r="GC58" i="8"/>
  <c r="DQ58" i="8" s="1"/>
  <c r="GC57" i="8"/>
  <c r="DQ57" i="8" s="1"/>
  <c r="GC56" i="8"/>
  <c r="DQ56" i="8" s="1"/>
  <c r="GC55" i="8"/>
  <c r="DQ55" i="8" s="1"/>
  <c r="GC54" i="8"/>
  <c r="DQ54" i="8" s="1"/>
  <c r="GC53" i="8"/>
  <c r="DQ53" i="8" s="1"/>
  <c r="GC52" i="8"/>
  <c r="DQ52" i="8" s="1"/>
  <c r="GC51" i="8"/>
  <c r="DQ51" i="8" s="1"/>
  <c r="GC50" i="8"/>
  <c r="DQ50" i="8" s="1"/>
  <c r="GC49" i="8"/>
  <c r="DQ49" i="8" s="1"/>
  <c r="GC48" i="8"/>
  <c r="DQ48" i="8" s="1"/>
  <c r="GC47" i="8"/>
  <c r="DQ47" i="8" s="1"/>
  <c r="GC46" i="8"/>
  <c r="DQ46" i="8" s="1"/>
  <c r="GC45" i="8"/>
  <c r="DQ45" i="8" s="1"/>
  <c r="GC44" i="8"/>
  <c r="DQ44" i="8" s="1"/>
  <c r="DS44" i="8" s="1"/>
  <c r="GC43" i="8"/>
  <c r="DQ43" i="8" s="1"/>
  <c r="DS43" i="8" s="1"/>
  <c r="GC42" i="8"/>
  <c r="DQ42" i="8" s="1"/>
  <c r="DS42" i="8" s="1"/>
  <c r="GC41" i="8"/>
  <c r="DQ41" i="8" s="1"/>
  <c r="DS41" i="8" s="1"/>
  <c r="GC40" i="8"/>
  <c r="DQ40" i="8" s="1"/>
  <c r="DS40" i="8" s="1"/>
  <c r="GC39" i="8"/>
  <c r="DQ39" i="8" s="1"/>
  <c r="DS39" i="8" s="1"/>
  <c r="GC38" i="8"/>
  <c r="DQ38" i="8" s="1"/>
  <c r="DS38" i="8" s="1"/>
  <c r="GC37" i="8"/>
  <c r="DQ37" i="8" s="1"/>
  <c r="DS37" i="8" s="1"/>
  <c r="GC36" i="8"/>
  <c r="DQ36" i="8" s="1"/>
  <c r="DS36" i="8" s="1"/>
  <c r="GC35" i="8"/>
  <c r="DQ35" i="8" s="1"/>
  <c r="DS35" i="8" s="1"/>
  <c r="GC34" i="8"/>
  <c r="DQ34" i="8" s="1"/>
  <c r="DS34" i="8" s="1"/>
  <c r="GC33" i="8"/>
  <c r="DQ33" i="8" s="1"/>
  <c r="DS33" i="8" s="1"/>
  <c r="GC32" i="8"/>
  <c r="DQ32" i="8" s="1"/>
  <c r="DS32" i="8" s="1"/>
  <c r="GC31" i="8"/>
  <c r="DQ31" i="8" s="1"/>
  <c r="DS31" i="8" s="1"/>
  <c r="GC30" i="8"/>
  <c r="DQ30" i="8" s="1"/>
  <c r="DS30" i="8" s="1"/>
  <c r="GC29" i="8"/>
  <c r="DQ29" i="8" s="1"/>
  <c r="DS29" i="8" s="1"/>
  <c r="GC28" i="8"/>
  <c r="DQ28" i="8" s="1"/>
  <c r="DS28" i="8" s="1"/>
  <c r="GC27" i="8"/>
  <c r="DQ27" i="8" s="1"/>
  <c r="DS27" i="8" s="1"/>
  <c r="GC26" i="8"/>
  <c r="DQ26" i="8" s="1"/>
  <c r="DS26" i="8" s="1"/>
  <c r="GC25" i="8"/>
  <c r="DQ25" i="8" s="1"/>
  <c r="DS25" i="8" s="1"/>
  <c r="GC24" i="8"/>
  <c r="DQ24" i="8" s="1"/>
  <c r="DS24" i="8" s="1"/>
  <c r="GC23" i="8"/>
  <c r="DQ23" i="8" s="1"/>
  <c r="DS23" i="8" s="1"/>
  <c r="GC22" i="8"/>
  <c r="DQ22" i="8" s="1"/>
  <c r="DS22" i="8" s="1"/>
  <c r="GC21" i="8"/>
  <c r="DQ21" i="8" s="1"/>
  <c r="DS21" i="8" s="1"/>
  <c r="GC20" i="8"/>
  <c r="DQ20" i="8" s="1"/>
  <c r="DS20" i="8" s="1"/>
  <c r="GC19" i="8"/>
  <c r="DQ19" i="8" s="1"/>
  <c r="DS19" i="8" s="1"/>
  <c r="GC18" i="8"/>
  <c r="DQ18" i="8" s="1"/>
  <c r="DS18" i="8" s="1"/>
  <c r="GC17" i="8"/>
  <c r="DQ17" i="8" s="1"/>
  <c r="DS17" i="8" s="1"/>
  <c r="GC16" i="8"/>
  <c r="DQ16" i="8" s="1"/>
  <c r="DS16" i="8" s="1"/>
  <c r="GC15" i="8"/>
  <c r="DQ15" i="8" s="1"/>
  <c r="DS15" i="8" s="1"/>
  <c r="GA114" i="8"/>
  <c r="DG114" i="8" s="1"/>
  <c r="GA113" i="8"/>
  <c r="DG113" i="8" s="1"/>
  <c r="GA112" i="8"/>
  <c r="DG112" i="8" s="1"/>
  <c r="GA111" i="8"/>
  <c r="DG111" i="8" s="1"/>
  <c r="GA110" i="8"/>
  <c r="DG110" i="8" s="1"/>
  <c r="GA109" i="8"/>
  <c r="DG109" i="8" s="1"/>
  <c r="GA108" i="8"/>
  <c r="DG108" i="8" s="1"/>
  <c r="GA107" i="8"/>
  <c r="DG107" i="8" s="1"/>
  <c r="GA106" i="8"/>
  <c r="DG106" i="8" s="1"/>
  <c r="GA105" i="8"/>
  <c r="DG105" i="8" s="1"/>
  <c r="GA104" i="8"/>
  <c r="DG104" i="8" s="1"/>
  <c r="GA103" i="8"/>
  <c r="DG103" i="8" s="1"/>
  <c r="GA102" i="8"/>
  <c r="DG102" i="8" s="1"/>
  <c r="GA101" i="8"/>
  <c r="DG101" i="8" s="1"/>
  <c r="GA100" i="8"/>
  <c r="DG100" i="8" s="1"/>
  <c r="GA99" i="8"/>
  <c r="DG99" i="8" s="1"/>
  <c r="GA98" i="8"/>
  <c r="DG98" i="8" s="1"/>
  <c r="GA97" i="8"/>
  <c r="DG97" i="8" s="1"/>
  <c r="GA96" i="8"/>
  <c r="DG96" i="8" s="1"/>
  <c r="GA95" i="8"/>
  <c r="DG95" i="8" s="1"/>
  <c r="GA94" i="8"/>
  <c r="DG94" i="8" s="1"/>
  <c r="GA93" i="8"/>
  <c r="DG93" i="8" s="1"/>
  <c r="GA92" i="8"/>
  <c r="DG92" i="8" s="1"/>
  <c r="GA91" i="8"/>
  <c r="DG91" i="8" s="1"/>
  <c r="GA90" i="8"/>
  <c r="DG90" i="8" s="1"/>
  <c r="GA89" i="8"/>
  <c r="DG89" i="8" s="1"/>
  <c r="GA88" i="8"/>
  <c r="DG88" i="8" s="1"/>
  <c r="GA87" i="8"/>
  <c r="DG87" i="8" s="1"/>
  <c r="GA86" i="8"/>
  <c r="DG86" i="8" s="1"/>
  <c r="GA85" i="8"/>
  <c r="DG85" i="8" s="1"/>
  <c r="GA84" i="8"/>
  <c r="DG84" i="8" s="1"/>
  <c r="GA83" i="8"/>
  <c r="DG83" i="8" s="1"/>
  <c r="GA82" i="8"/>
  <c r="DG82" i="8" s="1"/>
  <c r="GA81" i="8"/>
  <c r="DG81" i="8" s="1"/>
  <c r="GA80" i="8"/>
  <c r="DG80" i="8" s="1"/>
  <c r="GA79" i="8"/>
  <c r="DG79" i="8" s="1"/>
  <c r="GA78" i="8"/>
  <c r="DG78" i="8" s="1"/>
  <c r="GA77" i="8"/>
  <c r="DG77" i="8" s="1"/>
  <c r="GA76" i="8"/>
  <c r="DG76" i="8" s="1"/>
  <c r="GA75" i="8"/>
  <c r="DG75" i="8" s="1"/>
  <c r="GA74" i="8"/>
  <c r="DG74" i="8" s="1"/>
  <c r="GA73" i="8"/>
  <c r="DG73" i="8" s="1"/>
  <c r="GA72" i="8"/>
  <c r="DG72" i="8" s="1"/>
  <c r="GA71" i="8"/>
  <c r="DG71" i="8" s="1"/>
  <c r="GA70" i="8"/>
  <c r="DG70" i="8" s="1"/>
  <c r="GA69" i="8"/>
  <c r="DG69" i="8" s="1"/>
  <c r="GA68" i="8"/>
  <c r="DG68" i="8" s="1"/>
  <c r="GA67" i="8"/>
  <c r="DG67" i="8" s="1"/>
  <c r="GA66" i="8"/>
  <c r="DG66" i="8" s="1"/>
  <c r="GA65" i="8"/>
  <c r="DG65" i="8" s="1"/>
  <c r="GA64" i="8"/>
  <c r="DG64" i="8" s="1"/>
  <c r="GA63" i="8"/>
  <c r="DG63" i="8" s="1"/>
  <c r="GA62" i="8"/>
  <c r="DG62" i="8" s="1"/>
  <c r="GA61" i="8"/>
  <c r="DG61" i="8" s="1"/>
  <c r="GA60" i="8"/>
  <c r="DG60" i="8" s="1"/>
  <c r="GA59" i="8"/>
  <c r="DG59" i="8" s="1"/>
  <c r="GA58" i="8"/>
  <c r="DG58" i="8" s="1"/>
  <c r="GA57" i="8"/>
  <c r="DG57" i="8" s="1"/>
  <c r="GA56" i="8"/>
  <c r="DG56" i="8" s="1"/>
  <c r="GA55" i="8"/>
  <c r="DG55" i="8" s="1"/>
  <c r="GA54" i="8"/>
  <c r="DG54" i="8" s="1"/>
  <c r="GA53" i="8"/>
  <c r="DG53" i="8" s="1"/>
  <c r="GA52" i="8"/>
  <c r="DG52" i="8" s="1"/>
  <c r="GA51" i="8"/>
  <c r="DG51" i="8" s="1"/>
  <c r="GA50" i="8"/>
  <c r="DG50" i="8" s="1"/>
  <c r="GA49" i="8"/>
  <c r="DG49" i="8" s="1"/>
  <c r="GA48" i="8"/>
  <c r="DG48" i="8" s="1"/>
  <c r="GA47" i="8"/>
  <c r="DG47" i="8" s="1"/>
  <c r="GA46" i="8"/>
  <c r="DG46" i="8" s="1"/>
  <c r="GA45" i="8"/>
  <c r="DG45" i="8" s="1"/>
  <c r="GA44" i="8"/>
  <c r="DG44" i="8" s="1"/>
  <c r="DI44" i="8" s="1"/>
  <c r="GA43" i="8"/>
  <c r="DG43" i="8" s="1"/>
  <c r="DI43" i="8" s="1"/>
  <c r="GA42" i="8"/>
  <c r="DG42" i="8" s="1"/>
  <c r="DI42" i="8" s="1"/>
  <c r="GA41" i="8"/>
  <c r="DG41" i="8" s="1"/>
  <c r="DI41" i="8" s="1"/>
  <c r="GA40" i="8"/>
  <c r="DG40" i="8" s="1"/>
  <c r="DI40" i="8" s="1"/>
  <c r="GA39" i="8"/>
  <c r="DG39" i="8" s="1"/>
  <c r="DI39" i="8" s="1"/>
  <c r="GA38" i="8"/>
  <c r="DG38" i="8" s="1"/>
  <c r="DI38" i="8" s="1"/>
  <c r="GA37" i="8"/>
  <c r="DG37" i="8" s="1"/>
  <c r="DI37" i="8" s="1"/>
  <c r="GA36" i="8"/>
  <c r="DG36" i="8" s="1"/>
  <c r="DI36" i="8" s="1"/>
  <c r="GA35" i="8"/>
  <c r="DG35" i="8" s="1"/>
  <c r="DI35" i="8" s="1"/>
  <c r="GA34" i="8"/>
  <c r="DG34" i="8" s="1"/>
  <c r="DI34" i="8" s="1"/>
  <c r="GA33" i="8"/>
  <c r="DG33" i="8" s="1"/>
  <c r="DI33" i="8" s="1"/>
  <c r="GA32" i="8"/>
  <c r="DG32" i="8" s="1"/>
  <c r="DI32" i="8" s="1"/>
  <c r="GA31" i="8"/>
  <c r="DG31" i="8" s="1"/>
  <c r="DI31" i="8" s="1"/>
  <c r="GA30" i="8"/>
  <c r="DG30" i="8" s="1"/>
  <c r="DI30" i="8" s="1"/>
  <c r="GA29" i="8"/>
  <c r="DG29" i="8" s="1"/>
  <c r="DI29" i="8" s="1"/>
  <c r="GA28" i="8"/>
  <c r="DG28" i="8" s="1"/>
  <c r="DI28" i="8" s="1"/>
  <c r="GA27" i="8"/>
  <c r="DG27" i="8" s="1"/>
  <c r="DI27" i="8" s="1"/>
  <c r="GA26" i="8"/>
  <c r="DG26" i="8" s="1"/>
  <c r="DI26" i="8" s="1"/>
  <c r="GA25" i="8"/>
  <c r="DG25" i="8" s="1"/>
  <c r="DI25" i="8" s="1"/>
  <c r="GA24" i="8"/>
  <c r="DG24" i="8" s="1"/>
  <c r="DI24" i="8" s="1"/>
  <c r="GA23" i="8"/>
  <c r="DG23" i="8" s="1"/>
  <c r="DI23" i="8" s="1"/>
  <c r="GA22" i="8"/>
  <c r="DG22" i="8" s="1"/>
  <c r="DI22" i="8" s="1"/>
  <c r="GA21" i="8"/>
  <c r="DG21" i="8" s="1"/>
  <c r="DI21" i="8" s="1"/>
  <c r="GA20" i="8"/>
  <c r="DG20" i="8" s="1"/>
  <c r="DI20" i="8" s="1"/>
  <c r="GA19" i="8"/>
  <c r="DG19" i="8" s="1"/>
  <c r="DI19" i="8" s="1"/>
  <c r="GA18" i="8"/>
  <c r="DG18" i="8" s="1"/>
  <c r="DI18" i="8" s="1"/>
  <c r="GA17" i="8"/>
  <c r="DG17" i="8" s="1"/>
  <c r="DI17" i="8" s="1"/>
  <c r="GA16" i="8"/>
  <c r="DG16" i="8" s="1"/>
  <c r="DI16" i="8" s="1"/>
  <c r="GA15" i="8"/>
  <c r="DG15" i="8" s="1"/>
  <c r="DI15" i="8" s="1"/>
  <c r="FY114" i="8"/>
  <c r="FY113" i="8"/>
  <c r="FY112" i="8"/>
  <c r="FY111" i="8"/>
  <c r="FY110" i="8"/>
  <c r="FY109" i="8"/>
  <c r="FY108" i="8"/>
  <c r="FY107" i="8"/>
  <c r="FY106" i="8"/>
  <c r="FY105" i="8"/>
  <c r="FY104" i="8"/>
  <c r="FY103" i="8"/>
  <c r="FY102" i="8"/>
  <c r="FY101" i="8"/>
  <c r="FY100" i="8"/>
  <c r="FY99" i="8"/>
  <c r="FY98" i="8"/>
  <c r="FY97" i="8"/>
  <c r="FY96" i="8"/>
  <c r="FY95" i="8"/>
  <c r="FY94" i="8"/>
  <c r="FY93" i="8"/>
  <c r="FY92" i="8"/>
  <c r="FY91" i="8"/>
  <c r="FY90" i="8"/>
  <c r="FY89" i="8"/>
  <c r="FY88" i="8"/>
  <c r="FY87" i="8"/>
  <c r="FY86" i="8"/>
  <c r="FY85" i="8"/>
  <c r="FY84" i="8"/>
  <c r="FY83" i="8"/>
  <c r="FY82" i="8"/>
  <c r="FY81" i="8"/>
  <c r="FY80" i="8"/>
  <c r="FY79" i="8"/>
  <c r="FY78" i="8"/>
  <c r="FY77" i="8"/>
  <c r="FY76" i="8"/>
  <c r="FY75" i="8"/>
  <c r="FY74" i="8"/>
  <c r="FY73" i="8"/>
  <c r="FY72" i="8"/>
  <c r="FY71" i="8"/>
  <c r="FY70" i="8"/>
  <c r="FY69" i="8"/>
  <c r="FY68" i="8"/>
  <c r="FY67" i="8"/>
  <c r="FY66" i="8"/>
  <c r="FY65" i="8"/>
  <c r="FY64" i="8"/>
  <c r="FY63" i="8"/>
  <c r="FY62" i="8"/>
  <c r="FY61" i="8"/>
  <c r="FY60" i="8"/>
  <c r="FY59" i="8"/>
  <c r="FY58" i="8"/>
  <c r="FY57" i="8"/>
  <c r="FY56" i="8"/>
  <c r="FY55" i="8"/>
  <c r="FY50" i="8"/>
  <c r="FY49" i="8"/>
  <c r="FY48" i="8"/>
  <c r="FY47" i="8"/>
  <c r="BD15" i="1" l="1"/>
  <c r="BE15" i="1"/>
  <c r="BD16" i="1"/>
  <c r="BE16" i="1"/>
  <c r="FW114" i="8"/>
  <c r="CG114" i="8" s="1"/>
  <c r="FW113" i="8"/>
  <c r="CG113" i="8" s="1"/>
  <c r="FW112" i="8"/>
  <c r="CG112" i="8" s="1"/>
  <c r="FW111" i="8"/>
  <c r="CG111" i="8" s="1"/>
  <c r="FW110" i="8"/>
  <c r="CG110" i="8" s="1"/>
  <c r="FW109" i="8"/>
  <c r="CG109" i="8" s="1"/>
  <c r="FW108" i="8"/>
  <c r="CG108" i="8" s="1"/>
  <c r="FW107" i="8"/>
  <c r="CG107" i="8" s="1"/>
  <c r="FW106" i="8"/>
  <c r="CG106" i="8" s="1"/>
  <c r="FW105" i="8"/>
  <c r="CG105" i="8" s="1"/>
  <c r="FW104" i="8"/>
  <c r="CG104" i="8" s="1"/>
  <c r="FW103" i="8"/>
  <c r="CG103" i="8" s="1"/>
  <c r="FW102" i="8"/>
  <c r="CG102" i="8" s="1"/>
  <c r="FW101" i="8"/>
  <c r="CG101" i="8" s="1"/>
  <c r="FW100" i="8"/>
  <c r="CG100" i="8" s="1"/>
  <c r="FW99" i="8"/>
  <c r="CG99" i="8" s="1"/>
  <c r="FW98" i="8"/>
  <c r="CG98" i="8" s="1"/>
  <c r="FW97" i="8"/>
  <c r="CG97" i="8" s="1"/>
  <c r="FW96" i="8"/>
  <c r="CG96" i="8" s="1"/>
  <c r="FW95" i="8"/>
  <c r="CG95" i="8" s="1"/>
  <c r="FW94" i="8"/>
  <c r="CG94" i="8" s="1"/>
  <c r="FW93" i="8"/>
  <c r="CG93" i="8" s="1"/>
  <c r="FW92" i="8"/>
  <c r="CG92" i="8" s="1"/>
  <c r="FW91" i="8"/>
  <c r="CG91" i="8" s="1"/>
  <c r="FW90" i="8"/>
  <c r="CG90" i="8" s="1"/>
  <c r="FW89" i="8"/>
  <c r="CG89" i="8" s="1"/>
  <c r="FW88" i="8"/>
  <c r="CG88" i="8" s="1"/>
  <c r="FW87" i="8"/>
  <c r="CG87" i="8" s="1"/>
  <c r="FW86" i="8"/>
  <c r="CG86" i="8" s="1"/>
  <c r="FW85" i="8"/>
  <c r="CG85" i="8" s="1"/>
  <c r="FW84" i="8"/>
  <c r="CG84" i="8" s="1"/>
  <c r="FW83" i="8"/>
  <c r="CG83" i="8" s="1"/>
  <c r="FW82" i="8"/>
  <c r="CG82" i="8" s="1"/>
  <c r="FW81" i="8"/>
  <c r="CG81" i="8" s="1"/>
  <c r="FW80" i="8"/>
  <c r="CG80" i="8" s="1"/>
  <c r="FW79" i="8"/>
  <c r="CG79" i="8" s="1"/>
  <c r="FW78" i="8"/>
  <c r="CG78" i="8" s="1"/>
  <c r="FW77" i="8"/>
  <c r="CG77" i="8" s="1"/>
  <c r="FW76" i="8"/>
  <c r="CG76" i="8" s="1"/>
  <c r="FW75" i="8"/>
  <c r="CG75" i="8" s="1"/>
  <c r="FW74" i="8"/>
  <c r="CG74" i="8" s="1"/>
  <c r="FW73" i="8"/>
  <c r="CG73" i="8" s="1"/>
  <c r="FW72" i="8"/>
  <c r="CG72" i="8" s="1"/>
  <c r="FW71" i="8"/>
  <c r="CG71" i="8" s="1"/>
  <c r="FW70" i="8"/>
  <c r="CG70" i="8" s="1"/>
  <c r="FW69" i="8"/>
  <c r="CG69" i="8" s="1"/>
  <c r="FW68" i="8"/>
  <c r="CG68" i="8" s="1"/>
  <c r="FW67" i="8"/>
  <c r="CG67" i="8" s="1"/>
  <c r="FW66" i="8"/>
  <c r="CG66" i="8" s="1"/>
  <c r="FW65" i="8"/>
  <c r="CG65" i="8" s="1"/>
  <c r="FW64" i="8"/>
  <c r="CG64" i="8" s="1"/>
  <c r="FW63" i="8"/>
  <c r="CG63" i="8" s="1"/>
  <c r="FW62" i="8"/>
  <c r="CG62" i="8" s="1"/>
  <c r="FW61" i="8"/>
  <c r="CG61" i="8" s="1"/>
  <c r="FW60" i="8"/>
  <c r="CG60" i="8" s="1"/>
  <c r="FW59" i="8"/>
  <c r="CG59" i="8" s="1"/>
  <c r="FW58" i="8"/>
  <c r="CG58" i="8" s="1"/>
  <c r="FW57" i="8"/>
  <c r="CG57" i="8" s="1"/>
  <c r="FW56" i="8"/>
  <c r="CG56" i="8" s="1"/>
  <c r="FW55" i="8"/>
  <c r="CG55" i="8" s="1"/>
  <c r="FW54" i="8"/>
  <c r="CG54" i="8" s="1"/>
  <c r="FW53" i="8"/>
  <c r="CG53" i="8" s="1"/>
  <c r="FW52" i="8"/>
  <c r="CG52" i="8" s="1"/>
  <c r="FW51" i="8"/>
  <c r="CG51" i="8" s="1"/>
  <c r="FW50" i="8"/>
  <c r="CG50" i="8" s="1"/>
  <c r="FW49" i="8"/>
  <c r="CG49" i="8" s="1"/>
  <c r="FW48" i="8"/>
  <c r="CG48" i="8" s="1"/>
  <c r="FW47" i="8"/>
  <c r="CG47" i="8" s="1"/>
  <c r="FW46" i="8"/>
  <c r="CG46" i="8" s="1"/>
  <c r="FW45" i="8"/>
  <c r="CG45" i="8" s="1"/>
  <c r="FW44" i="8"/>
  <c r="CG44" i="8" s="1"/>
  <c r="CI44" i="8" s="1"/>
  <c r="FW43" i="8"/>
  <c r="CG43" i="8" s="1"/>
  <c r="CI43" i="8" s="1"/>
  <c r="FW42" i="8"/>
  <c r="CG42" i="8" s="1"/>
  <c r="CI42" i="8" s="1"/>
  <c r="FW41" i="8"/>
  <c r="CG41" i="8" s="1"/>
  <c r="CI41" i="8" s="1"/>
  <c r="FW40" i="8"/>
  <c r="CG40" i="8" s="1"/>
  <c r="CI40" i="8" s="1"/>
  <c r="FW39" i="8"/>
  <c r="CG39" i="8" s="1"/>
  <c r="CI39" i="8" s="1"/>
  <c r="FW38" i="8"/>
  <c r="CG38" i="8" s="1"/>
  <c r="CI38" i="8" s="1"/>
  <c r="FW37" i="8"/>
  <c r="CG37" i="8" s="1"/>
  <c r="CI37" i="8" s="1"/>
  <c r="FW36" i="8"/>
  <c r="CG36" i="8" s="1"/>
  <c r="CI36" i="8" s="1"/>
  <c r="FW35" i="8"/>
  <c r="CG35" i="8" s="1"/>
  <c r="CI35" i="8" s="1"/>
  <c r="FW34" i="8"/>
  <c r="CG34" i="8" s="1"/>
  <c r="CI34" i="8" s="1"/>
  <c r="FW33" i="8"/>
  <c r="CG33" i="8" s="1"/>
  <c r="CI33" i="8" s="1"/>
  <c r="FW32" i="8"/>
  <c r="CG32" i="8" s="1"/>
  <c r="CI32" i="8" s="1"/>
  <c r="FW31" i="8"/>
  <c r="CG31" i="8" s="1"/>
  <c r="CI31" i="8" s="1"/>
  <c r="FW30" i="8"/>
  <c r="CG30" i="8" s="1"/>
  <c r="CI30" i="8" s="1"/>
  <c r="FW29" i="8"/>
  <c r="CG29" i="8" s="1"/>
  <c r="CI29" i="8" s="1"/>
  <c r="FW28" i="8"/>
  <c r="CG28" i="8" s="1"/>
  <c r="CI28" i="8" s="1"/>
  <c r="FW27" i="8"/>
  <c r="CG27" i="8" s="1"/>
  <c r="CI27" i="8" s="1"/>
  <c r="FW26" i="8"/>
  <c r="CG26" i="8" s="1"/>
  <c r="CI26" i="8" s="1"/>
  <c r="FW25" i="8"/>
  <c r="CG25" i="8" s="1"/>
  <c r="CI25" i="8" s="1"/>
  <c r="FW24" i="8"/>
  <c r="CG24" i="8" s="1"/>
  <c r="CI24" i="8" s="1"/>
  <c r="FW23" i="8"/>
  <c r="CG23" i="8" s="1"/>
  <c r="CI23" i="8" s="1"/>
  <c r="FW22" i="8"/>
  <c r="CG22" i="8" s="1"/>
  <c r="CI22" i="8" s="1"/>
  <c r="FW21" i="8"/>
  <c r="CG21" i="8" s="1"/>
  <c r="CI21" i="8" s="1"/>
  <c r="FW20" i="8"/>
  <c r="CG20" i="8" s="1"/>
  <c r="CI20" i="8" s="1"/>
  <c r="FW19" i="8"/>
  <c r="CG19" i="8" s="1"/>
  <c r="CI19" i="8" s="1"/>
  <c r="FU114" i="8"/>
  <c r="BW114" i="8" s="1"/>
  <c r="FU113" i="8"/>
  <c r="BW113" i="8" s="1"/>
  <c r="FU112" i="8"/>
  <c r="BW112" i="8" s="1"/>
  <c r="FU111" i="8"/>
  <c r="BW111" i="8" s="1"/>
  <c r="FU110" i="8"/>
  <c r="BW110" i="8" s="1"/>
  <c r="FU109" i="8"/>
  <c r="BW109" i="8" s="1"/>
  <c r="FU108" i="8"/>
  <c r="BW108" i="8" s="1"/>
  <c r="FU107" i="8"/>
  <c r="BW107" i="8" s="1"/>
  <c r="FU106" i="8"/>
  <c r="BW106" i="8" s="1"/>
  <c r="FU105" i="8"/>
  <c r="BW105" i="8" s="1"/>
  <c r="FU104" i="8"/>
  <c r="BW104" i="8" s="1"/>
  <c r="FU103" i="8"/>
  <c r="BW103" i="8" s="1"/>
  <c r="FU102" i="8"/>
  <c r="BW102" i="8" s="1"/>
  <c r="FU101" i="8"/>
  <c r="BW101" i="8" s="1"/>
  <c r="FU100" i="8"/>
  <c r="BW100" i="8" s="1"/>
  <c r="FU99" i="8"/>
  <c r="BW99" i="8" s="1"/>
  <c r="FU98" i="8"/>
  <c r="BW98" i="8" s="1"/>
  <c r="FU97" i="8"/>
  <c r="BW97" i="8" s="1"/>
  <c r="FU96" i="8"/>
  <c r="BW96" i="8" s="1"/>
  <c r="FU95" i="8"/>
  <c r="BW95" i="8" s="1"/>
  <c r="FU94" i="8"/>
  <c r="BW94" i="8" s="1"/>
  <c r="FU93" i="8"/>
  <c r="BW93" i="8" s="1"/>
  <c r="FU92" i="8"/>
  <c r="BW92" i="8" s="1"/>
  <c r="FU91" i="8"/>
  <c r="BW91" i="8" s="1"/>
  <c r="FU90" i="8"/>
  <c r="BW90" i="8" s="1"/>
  <c r="FU89" i="8"/>
  <c r="BW89" i="8" s="1"/>
  <c r="FU88" i="8"/>
  <c r="BW88" i="8" s="1"/>
  <c r="FU87" i="8"/>
  <c r="BW87" i="8" s="1"/>
  <c r="FU86" i="8"/>
  <c r="BW86" i="8" s="1"/>
  <c r="FU85" i="8"/>
  <c r="BW85" i="8" s="1"/>
  <c r="FU84" i="8"/>
  <c r="BW84" i="8" s="1"/>
  <c r="FU83" i="8"/>
  <c r="BW83" i="8" s="1"/>
  <c r="FU82" i="8"/>
  <c r="BW82" i="8" s="1"/>
  <c r="FU81" i="8"/>
  <c r="BW81" i="8" s="1"/>
  <c r="FU80" i="8"/>
  <c r="BW80" i="8" s="1"/>
  <c r="FU79" i="8"/>
  <c r="BW79" i="8" s="1"/>
  <c r="FU78" i="8"/>
  <c r="BW78" i="8" s="1"/>
  <c r="FU77" i="8"/>
  <c r="BW77" i="8" s="1"/>
  <c r="FU76" i="8"/>
  <c r="BW76" i="8" s="1"/>
  <c r="FU75" i="8"/>
  <c r="BW75" i="8" s="1"/>
  <c r="FU74" i="8"/>
  <c r="BW74" i="8" s="1"/>
  <c r="FU73" i="8"/>
  <c r="BW73" i="8" s="1"/>
  <c r="FU72" i="8"/>
  <c r="BW72" i="8" s="1"/>
  <c r="FU71" i="8"/>
  <c r="BW71" i="8" s="1"/>
  <c r="FU70" i="8"/>
  <c r="BW70" i="8" s="1"/>
  <c r="FU69" i="8"/>
  <c r="BW69" i="8" s="1"/>
  <c r="FU68" i="8"/>
  <c r="BW68" i="8" s="1"/>
  <c r="FU67" i="8"/>
  <c r="BW67" i="8" s="1"/>
  <c r="FU66" i="8"/>
  <c r="BW66" i="8" s="1"/>
  <c r="FU65" i="8"/>
  <c r="BW65" i="8" s="1"/>
  <c r="FU64" i="8"/>
  <c r="BW64" i="8" s="1"/>
  <c r="FU63" i="8"/>
  <c r="BW63" i="8" s="1"/>
  <c r="FU62" i="8"/>
  <c r="BW62" i="8" s="1"/>
  <c r="FU61" i="8"/>
  <c r="BW61" i="8" s="1"/>
  <c r="FU60" i="8"/>
  <c r="BW60" i="8" s="1"/>
  <c r="FU59" i="8"/>
  <c r="BW59" i="8" s="1"/>
  <c r="FU58" i="8"/>
  <c r="BW58" i="8" s="1"/>
  <c r="FU57" i="8"/>
  <c r="BW57" i="8" s="1"/>
  <c r="FU56" i="8"/>
  <c r="BW56" i="8" s="1"/>
  <c r="FU55" i="8"/>
  <c r="BW55" i="8" s="1"/>
  <c r="FU54" i="8"/>
  <c r="BW54" i="8" s="1"/>
  <c r="FU53" i="8"/>
  <c r="BW53" i="8" s="1"/>
  <c r="FU52" i="8"/>
  <c r="BW52" i="8" s="1"/>
  <c r="FU51" i="8"/>
  <c r="BW51" i="8" s="1"/>
  <c r="FU50" i="8"/>
  <c r="BW50" i="8" s="1"/>
  <c r="FU49" i="8"/>
  <c r="BW49" i="8" s="1"/>
  <c r="FU48" i="8"/>
  <c r="BW48" i="8" s="1"/>
  <c r="FU47" i="8"/>
  <c r="BW47" i="8" s="1"/>
  <c r="FU46" i="8"/>
  <c r="BW46" i="8" s="1"/>
  <c r="FU45" i="8"/>
  <c r="BW45" i="8" s="1"/>
  <c r="FU44" i="8"/>
  <c r="BW44" i="8" s="1"/>
  <c r="BY44" i="8" s="1"/>
  <c r="FU43" i="8"/>
  <c r="BW43" i="8" s="1"/>
  <c r="BY43" i="8" s="1"/>
  <c r="FU42" i="8"/>
  <c r="BW42" i="8" s="1"/>
  <c r="BY42" i="8" s="1"/>
  <c r="FU41" i="8"/>
  <c r="BW41" i="8" s="1"/>
  <c r="BY41" i="8" s="1"/>
  <c r="FU40" i="8"/>
  <c r="BW40" i="8" s="1"/>
  <c r="BY40" i="8" s="1"/>
  <c r="FU39" i="8"/>
  <c r="BW39" i="8" s="1"/>
  <c r="BY39" i="8" s="1"/>
  <c r="FU38" i="8"/>
  <c r="BW38" i="8" s="1"/>
  <c r="BY38" i="8" s="1"/>
  <c r="FU37" i="8"/>
  <c r="BW37" i="8" s="1"/>
  <c r="BY37" i="8" s="1"/>
  <c r="FU36" i="8"/>
  <c r="BW36" i="8" s="1"/>
  <c r="BY36" i="8" s="1"/>
  <c r="FU35" i="8"/>
  <c r="BW35" i="8" s="1"/>
  <c r="BY35" i="8" s="1"/>
  <c r="FU34" i="8"/>
  <c r="BW34" i="8" s="1"/>
  <c r="BY34" i="8" s="1"/>
  <c r="FU33" i="8"/>
  <c r="BW33" i="8" s="1"/>
  <c r="BY33" i="8" s="1"/>
  <c r="FU32" i="8"/>
  <c r="BW32" i="8" s="1"/>
  <c r="BY32" i="8" s="1"/>
  <c r="FU31" i="8"/>
  <c r="BW31" i="8" s="1"/>
  <c r="BY31" i="8" s="1"/>
  <c r="FU30" i="8"/>
  <c r="BW30" i="8" s="1"/>
  <c r="BY30" i="8" s="1"/>
  <c r="FU29" i="8"/>
  <c r="BW29" i="8" s="1"/>
  <c r="BY29" i="8" s="1"/>
  <c r="FU28" i="8"/>
  <c r="BW28" i="8" s="1"/>
  <c r="BY28" i="8" s="1"/>
  <c r="FU27" i="8"/>
  <c r="BW27" i="8" s="1"/>
  <c r="BY27" i="8" s="1"/>
  <c r="FU26" i="8"/>
  <c r="BW26" i="8" s="1"/>
  <c r="BY26" i="8" s="1"/>
  <c r="FU25" i="8"/>
  <c r="BW25" i="8" s="1"/>
  <c r="BY25" i="8" s="1"/>
  <c r="FU24" i="8"/>
  <c r="BW24" i="8" s="1"/>
  <c r="BY24" i="8" s="1"/>
  <c r="FU23" i="8"/>
  <c r="BW23" i="8" s="1"/>
  <c r="BY23" i="8" s="1"/>
  <c r="FU22" i="8"/>
  <c r="BW22" i="8" s="1"/>
  <c r="BY22" i="8" s="1"/>
  <c r="FU21" i="8"/>
  <c r="BW21" i="8" s="1"/>
  <c r="BY21" i="8" s="1"/>
  <c r="FU20" i="8"/>
  <c r="BW20" i="8" s="1"/>
  <c r="BY20" i="8" s="1"/>
  <c r="FU19" i="8"/>
  <c r="BW19" i="8" s="1"/>
  <c r="BY19" i="8" s="1"/>
  <c r="FS114" i="8"/>
  <c r="BM114" i="8" s="1"/>
  <c r="FS113" i="8"/>
  <c r="BM113" i="8" s="1"/>
  <c r="FS112" i="8"/>
  <c r="BM112" i="8" s="1"/>
  <c r="FS111" i="8"/>
  <c r="BM111" i="8" s="1"/>
  <c r="FS110" i="8"/>
  <c r="BM110" i="8" s="1"/>
  <c r="FS109" i="8"/>
  <c r="BM109" i="8" s="1"/>
  <c r="FS108" i="8"/>
  <c r="BM108" i="8" s="1"/>
  <c r="FS107" i="8"/>
  <c r="BM107" i="8" s="1"/>
  <c r="FS106" i="8"/>
  <c r="BM106" i="8" s="1"/>
  <c r="FS105" i="8"/>
  <c r="BM105" i="8" s="1"/>
  <c r="FS104" i="8"/>
  <c r="BM104" i="8" s="1"/>
  <c r="FS103" i="8"/>
  <c r="BM103" i="8" s="1"/>
  <c r="FS102" i="8"/>
  <c r="BM102" i="8" s="1"/>
  <c r="FS101" i="8"/>
  <c r="BM101" i="8" s="1"/>
  <c r="FS100" i="8"/>
  <c r="BM100" i="8" s="1"/>
  <c r="FS99" i="8"/>
  <c r="BM99" i="8" s="1"/>
  <c r="FS98" i="8"/>
  <c r="BM98" i="8" s="1"/>
  <c r="FS97" i="8"/>
  <c r="BM97" i="8" s="1"/>
  <c r="FS96" i="8"/>
  <c r="BM96" i="8" s="1"/>
  <c r="FS95" i="8"/>
  <c r="BM95" i="8" s="1"/>
  <c r="FS94" i="8"/>
  <c r="BM94" i="8" s="1"/>
  <c r="FS93" i="8"/>
  <c r="BM93" i="8" s="1"/>
  <c r="FS92" i="8"/>
  <c r="BM92" i="8" s="1"/>
  <c r="FS91" i="8"/>
  <c r="BM91" i="8" s="1"/>
  <c r="FS90" i="8"/>
  <c r="BM90" i="8" s="1"/>
  <c r="FS89" i="8"/>
  <c r="BM89" i="8" s="1"/>
  <c r="FS88" i="8"/>
  <c r="BM88" i="8" s="1"/>
  <c r="FS87" i="8"/>
  <c r="BM87" i="8" s="1"/>
  <c r="FS86" i="8"/>
  <c r="BM86" i="8" s="1"/>
  <c r="FS85" i="8"/>
  <c r="BM85" i="8" s="1"/>
  <c r="FS84" i="8"/>
  <c r="BM84" i="8" s="1"/>
  <c r="FS83" i="8"/>
  <c r="BM83" i="8" s="1"/>
  <c r="FS82" i="8"/>
  <c r="BM82" i="8" s="1"/>
  <c r="FS81" i="8"/>
  <c r="BM81" i="8" s="1"/>
  <c r="FS80" i="8"/>
  <c r="BM80" i="8" s="1"/>
  <c r="FS79" i="8"/>
  <c r="BM79" i="8" s="1"/>
  <c r="FS78" i="8"/>
  <c r="BM78" i="8" s="1"/>
  <c r="FS77" i="8"/>
  <c r="BM77" i="8" s="1"/>
  <c r="FS76" i="8"/>
  <c r="BM76" i="8" s="1"/>
  <c r="FS75" i="8"/>
  <c r="BM75" i="8" s="1"/>
  <c r="FS74" i="8"/>
  <c r="BM74" i="8" s="1"/>
  <c r="FS73" i="8"/>
  <c r="BM73" i="8" s="1"/>
  <c r="FS72" i="8"/>
  <c r="BM72" i="8" s="1"/>
  <c r="FS71" i="8"/>
  <c r="BM71" i="8" s="1"/>
  <c r="FS70" i="8"/>
  <c r="BM70" i="8" s="1"/>
  <c r="FS69" i="8"/>
  <c r="BM69" i="8" s="1"/>
  <c r="FS68" i="8"/>
  <c r="BM68" i="8" s="1"/>
  <c r="FS67" i="8"/>
  <c r="BM67" i="8" s="1"/>
  <c r="FS66" i="8"/>
  <c r="BM66" i="8" s="1"/>
  <c r="FS65" i="8"/>
  <c r="BM65" i="8" s="1"/>
  <c r="FS64" i="8"/>
  <c r="BM64" i="8" s="1"/>
  <c r="FS63" i="8"/>
  <c r="BM63" i="8" s="1"/>
  <c r="FS62" i="8"/>
  <c r="BM62" i="8" s="1"/>
  <c r="FS61" i="8"/>
  <c r="BM61" i="8" s="1"/>
  <c r="FS60" i="8"/>
  <c r="BM60" i="8" s="1"/>
  <c r="FS59" i="8"/>
  <c r="BM59" i="8" s="1"/>
  <c r="FS58" i="8"/>
  <c r="BM58" i="8" s="1"/>
  <c r="FS57" i="8"/>
  <c r="BM57" i="8" s="1"/>
  <c r="FS56" i="8"/>
  <c r="BM56" i="8" s="1"/>
  <c r="FS55" i="8"/>
  <c r="BM55" i="8" s="1"/>
  <c r="FS54" i="8"/>
  <c r="BM54" i="8" s="1"/>
  <c r="FS53" i="8"/>
  <c r="BM53" i="8" s="1"/>
  <c r="FS52" i="8"/>
  <c r="BM52" i="8" s="1"/>
  <c r="FS51" i="8"/>
  <c r="BM51" i="8" s="1"/>
  <c r="FS50" i="8"/>
  <c r="BM50" i="8" s="1"/>
  <c r="FS49" i="8"/>
  <c r="BM49" i="8" s="1"/>
  <c r="FS48" i="8"/>
  <c r="BM48" i="8" s="1"/>
  <c r="FS47" i="8"/>
  <c r="BM47" i="8" s="1"/>
  <c r="FS46" i="8"/>
  <c r="BM46" i="8" s="1"/>
  <c r="FS45" i="8"/>
  <c r="BM45" i="8" s="1"/>
  <c r="FS28" i="8"/>
  <c r="BM28" i="8" s="1"/>
  <c r="BO28" i="8" s="1"/>
  <c r="FS27" i="8"/>
  <c r="BM27" i="8" s="1"/>
  <c r="BO27" i="8" s="1"/>
  <c r="FS26" i="8"/>
  <c r="BM26" i="8" s="1"/>
  <c r="BO26" i="8" s="1"/>
  <c r="FS25" i="8"/>
  <c r="BM25" i="8" s="1"/>
  <c r="BO25" i="8" s="1"/>
  <c r="FS24" i="8"/>
  <c r="BM24" i="8" s="1"/>
  <c r="BO24" i="8" s="1"/>
  <c r="FS23" i="8"/>
  <c r="BM23" i="8" s="1"/>
  <c r="BO23" i="8" s="1"/>
  <c r="FQ114" i="8"/>
  <c r="BC114" i="8" s="1"/>
  <c r="FQ113" i="8"/>
  <c r="BC113" i="8" s="1"/>
  <c r="FQ112" i="8"/>
  <c r="BC112" i="8" s="1"/>
  <c r="FQ111" i="8"/>
  <c r="BC111" i="8" s="1"/>
  <c r="FQ110" i="8"/>
  <c r="BC110" i="8" s="1"/>
  <c r="FQ109" i="8"/>
  <c r="BC109" i="8" s="1"/>
  <c r="FQ108" i="8"/>
  <c r="BC108" i="8" s="1"/>
  <c r="FQ107" i="8"/>
  <c r="BC107" i="8" s="1"/>
  <c r="FQ106" i="8"/>
  <c r="BC106" i="8" s="1"/>
  <c r="FQ105" i="8"/>
  <c r="BC105" i="8" s="1"/>
  <c r="FQ104" i="8"/>
  <c r="BC104" i="8" s="1"/>
  <c r="FQ103" i="8"/>
  <c r="BC103" i="8" s="1"/>
  <c r="FQ102" i="8"/>
  <c r="BC102" i="8" s="1"/>
  <c r="FQ101" i="8"/>
  <c r="BC101" i="8" s="1"/>
  <c r="FQ100" i="8"/>
  <c r="BC100" i="8" s="1"/>
  <c r="FQ99" i="8"/>
  <c r="BC99" i="8" s="1"/>
  <c r="FQ98" i="8"/>
  <c r="BC98" i="8" s="1"/>
  <c r="FQ97" i="8"/>
  <c r="BC97" i="8" s="1"/>
  <c r="FQ96" i="8"/>
  <c r="BC96" i="8" s="1"/>
  <c r="FQ95" i="8"/>
  <c r="BC95" i="8" s="1"/>
  <c r="FQ94" i="8"/>
  <c r="BC94" i="8" s="1"/>
  <c r="FQ93" i="8"/>
  <c r="BC93" i="8" s="1"/>
  <c r="FQ92" i="8"/>
  <c r="BC92" i="8" s="1"/>
  <c r="FQ91" i="8"/>
  <c r="BC91" i="8" s="1"/>
  <c r="FQ90" i="8"/>
  <c r="BC90" i="8" s="1"/>
  <c r="FQ89" i="8"/>
  <c r="BC89" i="8" s="1"/>
  <c r="FQ88" i="8"/>
  <c r="BC88" i="8" s="1"/>
  <c r="FQ87" i="8"/>
  <c r="BC87" i="8" s="1"/>
  <c r="FQ86" i="8"/>
  <c r="BC86" i="8" s="1"/>
  <c r="FQ85" i="8"/>
  <c r="BC85" i="8" s="1"/>
  <c r="FQ84" i="8"/>
  <c r="BC84" i="8" s="1"/>
  <c r="FQ83" i="8"/>
  <c r="BC83" i="8" s="1"/>
  <c r="FQ82" i="8"/>
  <c r="BC82" i="8" s="1"/>
  <c r="FQ81" i="8"/>
  <c r="BC81" i="8" s="1"/>
  <c r="FQ80" i="8"/>
  <c r="BC80" i="8" s="1"/>
  <c r="FQ79" i="8"/>
  <c r="BC79" i="8" s="1"/>
  <c r="FQ78" i="8"/>
  <c r="BC78" i="8" s="1"/>
  <c r="FQ77" i="8"/>
  <c r="BC77" i="8" s="1"/>
  <c r="FQ76" i="8"/>
  <c r="BC76" i="8" s="1"/>
  <c r="FQ75" i="8"/>
  <c r="BC75" i="8" s="1"/>
  <c r="FQ74" i="8"/>
  <c r="BC74" i="8" s="1"/>
  <c r="FQ73" i="8"/>
  <c r="BC73" i="8" s="1"/>
  <c r="FQ72" i="8"/>
  <c r="BC72" i="8" s="1"/>
  <c r="FQ71" i="8"/>
  <c r="BC71" i="8" s="1"/>
  <c r="FQ70" i="8"/>
  <c r="BC70" i="8" s="1"/>
  <c r="FQ69" i="8"/>
  <c r="BC69" i="8" s="1"/>
  <c r="FQ68" i="8"/>
  <c r="BC68" i="8" s="1"/>
  <c r="FQ67" i="8"/>
  <c r="BC67" i="8" s="1"/>
  <c r="FQ66" i="8"/>
  <c r="BC66" i="8" s="1"/>
  <c r="FQ65" i="8"/>
  <c r="BC65" i="8" s="1"/>
  <c r="FQ64" i="8"/>
  <c r="BC64" i="8" s="1"/>
  <c r="FQ63" i="8"/>
  <c r="BC63" i="8" s="1"/>
  <c r="FQ62" i="8"/>
  <c r="BC62" i="8" s="1"/>
  <c r="FQ61" i="8"/>
  <c r="BC61" i="8" s="1"/>
  <c r="FQ60" i="8"/>
  <c r="BC60" i="8" s="1"/>
  <c r="FQ59" i="8"/>
  <c r="BC59" i="8" s="1"/>
  <c r="FQ58" i="8"/>
  <c r="BC58" i="8" s="1"/>
  <c r="FQ57" i="8"/>
  <c r="BC57" i="8" s="1"/>
  <c r="FQ56" i="8"/>
  <c r="BC56" i="8" s="1"/>
  <c r="FQ55" i="8"/>
  <c r="BC55" i="8" s="1"/>
  <c r="FQ54" i="8"/>
  <c r="BC54" i="8" s="1"/>
  <c r="FQ53" i="8"/>
  <c r="BC53" i="8" s="1"/>
  <c r="FQ52" i="8"/>
  <c r="BC52" i="8" s="1"/>
  <c r="FQ51" i="8"/>
  <c r="BC51" i="8" s="1"/>
  <c r="FQ50" i="8"/>
  <c r="BC50" i="8" s="1"/>
  <c r="FQ49" i="8"/>
  <c r="BC49" i="8" s="1"/>
  <c r="FQ48" i="8"/>
  <c r="BC48" i="8" s="1"/>
  <c r="FQ47" i="8"/>
  <c r="BC47" i="8" s="1"/>
  <c r="FQ46" i="8"/>
  <c r="BC46" i="8" s="1"/>
  <c r="FQ45" i="8"/>
  <c r="BC45" i="8" s="1"/>
  <c r="FQ44" i="8"/>
  <c r="BC44" i="8" s="1"/>
  <c r="BE44" i="8" s="1"/>
  <c r="FQ43" i="8"/>
  <c r="BC43" i="8" s="1"/>
  <c r="BE43" i="8" s="1"/>
  <c r="FQ42" i="8"/>
  <c r="BC42" i="8" s="1"/>
  <c r="BE42" i="8" s="1"/>
  <c r="FQ41" i="8"/>
  <c r="BC41" i="8" s="1"/>
  <c r="BE41" i="8" s="1"/>
  <c r="FQ40" i="8"/>
  <c r="BC40" i="8" s="1"/>
  <c r="BE40" i="8" s="1"/>
  <c r="FQ39" i="8"/>
  <c r="BC39" i="8" s="1"/>
  <c r="BE39" i="8" s="1"/>
  <c r="FQ38" i="8"/>
  <c r="BC38" i="8" s="1"/>
  <c r="BE38" i="8" s="1"/>
  <c r="FQ37" i="8"/>
  <c r="BC37" i="8" s="1"/>
  <c r="BE37" i="8" s="1"/>
  <c r="FQ36" i="8"/>
  <c r="BC36" i="8" s="1"/>
  <c r="BE36" i="8" s="1"/>
  <c r="FQ35" i="8"/>
  <c r="BC35" i="8" s="1"/>
  <c r="BE35" i="8" s="1"/>
  <c r="FQ34" i="8"/>
  <c r="BC34" i="8" s="1"/>
  <c r="BE34" i="8" s="1"/>
  <c r="FQ33" i="8"/>
  <c r="BC33" i="8" s="1"/>
  <c r="BE33" i="8" s="1"/>
  <c r="FQ32" i="8"/>
  <c r="BC32" i="8" s="1"/>
  <c r="BE32" i="8" s="1"/>
  <c r="FQ31" i="8"/>
  <c r="BC31" i="8" s="1"/>
  <c r="BE31" i="8" s="1"/>
  <c r="FQ30" i="8"/>
  <c r="BC30" i="8" s="1"/>
  <c r="BE30" i="8" s="1"/>
  <c r="FQ29" i="8"/>
  <c r="BC29" i="8" s="1"/>
  <c r="BE29" i="8" s="1"/>
  <c r="FQ28" i="8"/>
  <c r="BC28" i="8" s="1"/>
  <c r="BE28" i="8" s="1"/>
  <c r="FQ27" i="8"/>
  <c r="BC27" i="8" s="1"/>
  <c r="BE27" i="8" s="1"/>
  <c r="FQ26" i="8"/>
  <c r="BC26" i="8" s="1"/>
  <c r="BE26" i="8" s="1"/>
  <c r="FQ25" i="8"/>
  <c r="BC25" i="8" s="1"/>
  <c r="BE25" i="8" s="1"/>
  <c r="FQ24" i="8"/>
  <c r="BC24" i="8" s="1"/>
  <c r="BE24" i="8" s="1"/>
  <c r="FQ23" i="8"/>
  <c r="BC23" i="8" s="1"/>
  <c r="BE23" i="8" s="1"/>
  <c r="FQ22" i="8"/>
  <c r="BC22" i="8" s="1"/>
  <c r="BE22" i="8" s="1"/>
  <c r="FQ21" i="8"/>
  <c r="BC21" i="8" s="1"/>
  <c r="BE21" i="8" s="1"/>
  <c r="FQ20" i="8"/>
  <c r="BC20" i="8" s="1"/>
  <c r="BE20" i="8" s="1"/>
  <c r="FQ19" i="8"/>
  <c r="BC19" i="8" s="1"/>
  <c r="BE19" i="8" s="1"/>
  <c r="FQ18" i="8"/>
  <c r="BC18" i="8" s="1"/>
  <c r="BE18" i="8" s="1"/>
  <c r="FQ17" i="8"/>
  <c r="BC17" i="8" s="1"/>
  <c r="BE17" i="8" s="1"/>
  <c r="FQ16" i="8"/>
  <c r="BC16" i="8" s="1"/>
  <c r="BE16" i="8" s="1"/>
  <c r="FQ15" i="8"/>
  <c r="BC15" i="8" s="1"/>
  <c r="BE15" i="8" s="1"/>
  <c r="FO114" i="8"/>
  <c r="FO113" i="8"/>
  <c r="FO112" i="8"/>
  <c r="FO111" i="8"/>
  <c r="FO110" i="8"/>
  <c r="FO109" i="8"/>
  <c r="FO108" i="8"/>
  <c r="FO107" i="8"/>
  <c r="FO106" i="8"/>
  <c r="FO105" i="8"/>
  <c r="FO104" i="8"/>
  <c r="FO103" i="8"/>
  <c r="FO102" i="8"/>
  <c r="FO101" i="8"/>
  <c r="FO100" i="8"/>
  <c r="FO99" i="8"/>
  <c r="FO98" i="8"/>
  <c r="FO97" i="8"/>
  <c r="FO96" i="8"/>
  <c r="FO95" i="8"/>
  <c r="FO94" i="8"/>
  <c r="FO93" i="8"/>
  <c r="FO92" i="8"/>
  <c r="FO91" i="8"/>
  <c r="FO90" i="8"/>
  <c r="FO89" i="8"/>
  <c r="FO88" i="8"/>
  <c r="FO87" i="8"/>
  <c r="FO86" i="8"/>
  <c r="FO85" i="8"/>
  <c r="FO84" i="8"/>
  <c r="FO83" i="8"/>
  <c r="FO82" i="8"/>
  <c r="FO81" i="8"/>
  <c r="FO80" i="8"/>
  <c r="FO79" i="8"/>
  <c r="FO78" i="8"/>
  <c r="FO77" i="8"/>
  <c r="FO76" i="8"/>
  <c r="FO75" i="8"/>
  <c r="FO74" i="8"/>
  <c r="FO73" i="8"/>
  <c r="FO72" i="8"/>
  <c r="FO71" i="8"/>
  <c r="FO70" i="8"/>
  <c r="FO69" i="8"/>
  <c r="FO68" i="8"/>
  <c r="FO67" i="8"/>
  <c r="FO66" i="8"/>
  <c r="FO65" i="8"/>
  <c r="FO64" i="8"/>
  <c r="FO63" i="8"/>
  <c r="FO62" i="8"/>
  <c r="FO61" i="8"/>
  <c r="FO60" i="8"/>
  <c r="FO59" i="8"/>
  <c r="FO58" i="8"/>
  <c r="FO57" i="8"/>
  <c r="FO56" i="8"/>
  <c r="FO55" i="8"/>
  <c r="FO50" i="8"/>
  <c r="FO49" i="8"/>
  <c r="FO48" i="8"/>
  <c r="FO47" i="8"/>
  <c r="FK114" i="8"/>
  <c r="FK113" i="8"/>
  <c r="FK112" i="8"/>
  <c r="FK111" i="8"/>
  <c r="FK110" i="8"/>
  <c r="FK109" i="8"/>
  <c r="FK108" i="8"/>
  <c r="FK107" i="8"/>
  <c r="FK106" i="8"/>
  <c r="FK105" i="8"/>
  <c r="FK104" i="8"/>
  <c r="FK103" i="8"/>
  <c r="FK102" i="8"/>
  <c r="FK101" i="8"/>
  <c r="FK100" i="8"/>
  <c r="FK99" i="8"/>
  <c r="FK98" i="8"/>
  <c r="FK97" i="8"/>
  <c r="FK96" i="8"/>
  <c r="FK95" i="8"/>
  <c r="FK94" i="8"/>
  <c r="FK93" i="8"/>
  <c r="FK92" i="8"/>
  <c r="FK91" i="8"/>
  <c r="FK90" i="8"/>
  <c r="FK89" i="8"/>
  <c r="FK88" i="8"/>
  <c r="FK87" i="8"/>
  <c r="FK86" i="8"/>
  <c r="FK85" i="8"/>
  <c r="FK84" i="8"/>
  <c r="FK83" i="8"/>
  <c r="FK82" i="8"/>
  <c r="FK81" i="8"/>
  <c r="FK80" i="8"/>
  <c r="FK79" i="8"/>
  <c r="FK78" i="8"/>
  <c r="FK77" i="8"/>
  <c r="FK76" i="8"/>
  <c r="FK75" i="8"/>
  <c r="FK74" i="8"/>
  <c r="FK73" i="8"/>
  <c r="FK72" i="8"/>
  <c r="FK71" i="8"/>
  <c r="FK70" i="8"/>
  <c r="FK69" i="8"/>
  <c r="FK68" i="8"/>
  <c r="FK67" i="8"/>
  <c r="FK66" i="8"/>
  <c r="FK65" i="8"/>
  <c r="FK64" i="8"/>
  <c r="FK63" i="8"/>
  <c r="FK62" i="8"/>
  <c r="FK61" i="8"/>
  <c r="FK60" i="8"/>
  <c r="FK59" i="8"/>
  <c r="FK58" i="8"/>
  <c r="FK57" i="8"/>
  <c r="FK56" i="8"/>
  <c r="FK55" i="8"/>
  <c r="FK50" i="8"/>
  <c r="FK49" i="8"/>
  <c r="FK48" i="8"/>
  <c r="FK47" i="8"/>
  <c r="C7" i="9" l="1"/>
  <c r="W116" i="8" l="1"/>
  <c r="AF115" i="8"/>
  <c r="EI116" i="8"/>
  <c r="EH116" i="8"/>
  <c r="EG116" i="8"/>
  <c r="EI115" i="8"/>
  <c r="EH115" i="8"/>
  <c r="EG115" i="8"/>
  <c r="DY116" i="8"/>
  <c r="DX116" i="8"/>
  <c r="DW116" i="8"/>
  <c r="DY115" i="8"/>
  <c r="DX115" i="8"/>
  <c r="DW115" i="8"/>
  <c r="DO116" i="8"/>
  <c r="DN116" i="8"/>
  <c r="DM116" i="8"/>
  <c r="DO115" i="8"/>
  <c r="DN115" i="8"/>
  <c r="DM115" i="8"/>
  <c r="DE116" i="8"/>
  <c r="DD116" i="8"/>
  <c r="DC116" i="8"/>
  <c r="DE115" i="8"/>
  <c r="DD115" i="8"/>
  <c r="DC115" i="8"/>
  <c r="CU116" i="8"/>
  <c r="CS116" i="8"/>
  <c r="CU115" i="8"/>
  <c r="CS115" i="8"/>
  <c r="CE116" i="8"/>
  <c r="CD116" i="8"/>
  <c r="CC116" i="8"/>
  <c r="CE115" i="8"/>
  <c r="CD115" i="8"/>
  <c r="CC115" i="8"/>
  <c r="BU115" i="8"/>
  <c r="BT115" i="8"/>
  <c r="BS115" i="8"/>
  <c r="BU116" i="8"/>
  <c r="BT116" i="8"/>
  <c r="BS116" i="8"/>
  <c r="BK116" i="8"/>
  <c r="BJ116" i="8"/>
  <c r="BI116" i="8"/>
  <c r="BK115" i="8"/>
  <c r="BJ115" i="8"/>
  <c r="BI115" i="8"/>
  <c r="BA115" i="8"/>
  <c r="AZ115" i="8"/>
  <c r="AY115" i="8"/>
  <c r="BA116" i="8"/>
  <c r="AZ116" i="8"/>
  <c r="AY116" i="8"/>
  <c r="AQ116" i="8"/>
  <c r="AO116" i="8"/>
  <c r="AQ115" i="8"/>
  <c r="AO115" i="8"/>
  <c r="AG116" i="8"/>
  <c r="AF116" i="8"/>
  <c r="AE116" i="8"/>
  <c r="AG115" i="8"/>
  <c r="AE115" i="8"/>
  <c r="W115" i="8"/>
  <c r="U116" i="8"/>
  <c r="U115" i="8"/>
  <c r="B7" i="9" l="1"/>
  <c r="B4" i="9"/>
  <c r="B3" i="9"/>
  <c r="F40" i="9"/>
  <c r="F38" i="9"/>
  <c r="F36" i="9"/>
  <c r="F34" i="9"/>
  <c r="F32" i="9"/>
  <c r="F28" i="9"/>
  <c r="F26" i="9"/>
  <c r="F24" i="9"/>
  <c r="F22" i="9"/>
  <c r="F20" i="9"/>
  <c r="F16" i="9"/>
  <c r="F14" i="9"/>
  <c r="F39" i="9"/>
  <c r="F37" i="9"/>
  <c r="F35" i="9"/>
  <c r="F33" i="9"/>
  <c r="F31" i="9"/>
  <c r="F27" i="9"/>
  <c r="F25" i="9"/>
  <c r="F23" i="9"/>
  <c r="F21" i="9"/>
  <c r="F19" i="9"/>
  <c r="F15" i="9"/>
  <c r="F13" i="9"/>
  <c r="GL114" i="8"/>
  <c r="GH114" i="8"/>
  <c r="GF114" i="8"/>
  <c r="GD114" i="8"/>
  <c r="GB114" i="8"/>
  <c r="FX114" i="8"/>
  <c r="FV114" i="8"/>
  <c r="FT114" i="8"/>
  <c r="FR114" i="8"/>
  <c r="FM114" i="8"/>
  <c r="EO114" i="8"/>
  <c r="EJ114" i="8"/>
  <c r="EF114" i="8"/>
  <c r="DZ114" i="8"/>
  <c r="DV114" i="8"/>
  <c r="DP114" i="8"/>
  <c r="DL114" i="8"/>
  <c r="DF114" i="8"/>
  <c r="DB114" i="8"/>
  <c r="CT114" i="8"/>
  <c r="CR114" i="8"/>
  <c r="CQ114" i="8"/>
  <c r="CK114" i="8"/>
  <c r="CF114" i="8"/>
  <c r="CB114" i="8"/>
  <c r="BV114" i="8"/>
  <c r="BR114" i="8"/>
  <c r="BL114" i="8"/>
  <c r="BH114" i="8"/>
  <c r="CO114" i="8"/>
  <c r="BB114" i="8"/>
  <c r="AX114" i="8"/>
  <c r="AP114" i="8"/>
  <c r="AN114" i="8"/>
  <c r="AM114" i="8"/>
  <c r="AH114" i="8"/>
  <c r="AD114" i="8"/>
  <c r="V114" i="8"/>
  <c r="Y114" i="8" s="1"/>
  <c r="T114" i="8"/>
  <c r="S114" i="8"/>
  <c r="GL113" i="8"/>
  <c r="GH113" i="8"/>
  <c r="GF113" i="8"/>
  <c r="GD113" i="8"/>
  <c r="GB113" i="8"/>
  <c r="FX113" i="8"/>
  <c r="FV113" i="8"/>
  <c r="FT113" i="8"/>
  <c r="FR113" i="8"/>
  <c r="FM113" i="8"/>
  <c r="EO113" i="8"/>
  <c r="EJ113" i="8"/>
  <c r="EF113" i="8"/>
  <c r="DZ113" i="8"/>
  <c r="DV113" i="8"/>
  <c r="DP113" i="8"/>
  <c r="DL113" i="8"/>
  <c r="DF113" i="8"/>
  <c r="DB113" i="8"/>
  <c r="CT113" i="8"/>
  <c r="CR113" i="8"/>
  <c r="CQ113" i="8"/>
  <c r="CK113" i="8"/>
  <c r="CF113" i="8"/>
  <c r="CB113" i="8"/>
  <c r="BV113" i="8"/>
  <c r="BR113" i="8"/>
  <c r="BL113" i="8"/>
  <c r="BH113" i="8"/>
  <c r="BB113" i="8"/>
  <c r="AX113" i="8"/>
  <c r="AP113" i="8"/>
  <c r="AN113" i="8"/>
  <c r="AM113" i="8"/>
  <c r="AH113" i="8"/>
  <c r="AD113" i="8"/>
  <c r="V113" i="8"/>
  <c r="Y113" i="8" s="1"/>
  <c r="T113" i="8"/>
  <c r="S113" i="8"/>
  <c r="O113" i="8"/>
  <c r="GL112" i="8"/>
  <c r="GH112" i="8"/>
  <c r="GF112" i="8"/>
  <c r="GD112" i="8"/>
  <c r="GB112" i="8"/>
  <c r="FX112" i="8"/>
  <c r="FV112" i="8"/>
  <c r="FT112" i="8"/>
  <c r="FR112" i="8"/>
  <c r="FM112" i="8"/>
  <c r="EO112" i="8"/>
  <c r="EJ112" i="8"/>
  <c r="EF112" i="8"/>
  <c r="DZ112" i="8"/>
  <c r="DV112" i="8"/>
  <c r="DP112" i="8"/>
  <c r="DL112" i="8"/>
  <c r="DF112" i="8"/>
  <c r="DB112" i="8"/>
  <c r="CT112" i="8"/>
  <c r="CR112" i="8"/>
  <c r="CQ112" i="8"/>
  <c r="CK112" i="8"/>
  <c r="CF112" i="8"/>
  <c r="CB112" i="8"/>
  <c r="BV112" i="8"/>
  <c r="BR112" i="8"/>
  <c r="BL112" i="8"/>
  <c r="BH112" i="8"/>
  <c r="BB112" i="8"/>
  <c r="AX112" i="8"/>
  <c r="AP112" i="8"/>
  <c r="AS112" i="8" s="1"/>
  <c r="AN112" i="8"/>
  <c r="AM112" i="8"/>
  <c r="AH112" i="8"/>
  <c r="AD112" i="8"/>
  <c r="V112" i="8"/>
  <c r="T112" i="8"/>
  <c r="S112" i="8"/>
  <c r="GL111" i="8"/>
  <c r="GH111" i="8"/>
  <c r="GF111" i="8"/>
  <c r="GD111" i="8"/>
  <c r="GB111" i="8"/>
  <c r="FX111" i="8"/>
  <c r="FV111" i="8"/>
  <c r="FT111" i="8"/>
  <c r="FR111" i="8"/>
  <c r="FM111" i="8"/>
  <c r="AI111" i="8" s="1"/>
  <c r="EO111" i="8"/>
  <c r="EJ111" i="8"/>
  <c r="EF111" i="8"/>
  <c r="DZ111" i="8"/>
  <c r="DV111" i="8"/>
  <c r="DP111" i="8"/>
  <c r="DL111" i="8"/>
  <c r="DF111" i="8"/>
  <c r="DB111" i="8"/>
  <c r="CT111" i="8"/>
  <c r="CW111" i="8" s="1"/>
  <c r="CR111" i="8"/>
  <c r="CQ111" i="8"/>
  <c r="CK111" i="8"/>
  <c r="CF111" i="8"/>
  <c r="CB111" i="8"/>
  <c r="BV111" i="8"/>
  <c r="BR111" i="8"/>
  <c r="BL111" i="8"/>
  <c r="BH111" i="8"/>
  <c r="BB111" i="8"/>
  <c r="AX111" i="8"/>
  <c r="AP111" i="8"/>
  <c r="AN111" i="8"/>
  <c r="AM111" i="8"/>
  <c r="AH111" i="8"/>
  <c r="AD111" i="8"/>
  <c r="V111" i="8"/>
  <c r="T111" i="8"/>
  <c r="S111" i="8"/>
  <c r="O111" i="8"/>
  <c r="GL110" i="8"/>
  <c r="GH110" i="8"/>
  <c r="GF110" i="8"/>
  <c r="GD110" i="8"/>
  <c r="GB110" i="8"/>
  <c r="FX110" i="8"/>
  <c r="FV110" i="8"/>
  <c r="FT110" i="8"/>
  <c r="FR110" i="8"/>
  <c r="FM110" i="8"/>
  <c r="EO110" i="8"/>
  <c r="EJ110" i="8"/>
  <c r="EF110" i="8"/>
  <c r="DZ110" i="8"/>
  <c r="DV110" i="8"/>
  <c r="DP110" i="8"/>
  <c r="DL110" i="8"/>
  <c r="DF110" i="8"/>
  <c r="DB110" i="8"/>
  <c r="CT110" i="8"/>
  <c r="CR110" i="8"/>
  <c r="CQ110" i="8"/>
  <c r="CK110" i="8"/>
  <c r="CF110" i="8"/>
  <c r="CB110" i="8"/>
  <c r="BV110" i="8"/>
  <c r="BR110" i="8"/>
  <c r="BL110" i="8"/>
  <c r="BH110" i="8"/>
  <c r="BB110" i="8"/>
  <c r="AX110" i="8"/>
  <c r="AP110" i="8"/>
  <c r="AN110" i="8"/>
  <c r="AM110" i="8"/>
  <c r="AH110" i="8"/>
  <c r="AD110" i="8"/>
  <c r="V110" i="8"/>
  <c r="Y110" i="8" s="1"/>
  <c r="T110" i="8"/>
  <c r="S110" i="8"/>
  <c r="GL109" i="8"/>
  <c r="GH109" i="8"/>
  <c r="GF109" i="8"/>
  <c r="GD109" i="8"/>
  <c r="GB109" i="8"/>
  <c r="FX109" i="8"/>
  <c r="FV109" i="8"/>
  <c r="FT109" i="8"/>
  <c r="FR109" i="8"/>
  <c r="FM109" i="8"/>
  <c r="AI109" i="8" s="1"/>
  <c r="EO109" i="8"/>
  <c r="EJ109" i="8"/>
  <c r="EF109" i="8"/>
  <c r="DZ109" i="8"/>
  <c r="DV109" i="8"/>
  <c r="DP109" i="8"/>
  <c r="DL109" i="8"/>
  <c r="DF109" i="8"/>
  <c r="DB109" i="8"/>
  <c r="CT109" i="8"/>
  <c r="CW109" i="8" s="1"/>
  <c r="CR109" i="8"/>
  <c r="CQ109" i="8"/>
  <c r="CK109" i="8"/>
  <c r="CF109" i="8"/>
  <c r="CB109" i="8"/>
  <c r="BV109" i="8"/>
  <c r="BR109" i="8"/>
  <c r="BL109" i="8"/>
  <c r="BH109" i="8"/>
  <c r="BB109" i="8"/>
  <c r="AX109" i="8"/>
  <c r="AP109" i="8"/>
  <c r="AN109" i="8"/>
  <c r="AM109" i="8"/>
  <c r="AH109" i="8"/>
  <c r="AD109" i="8"/>
  <c r="V109" i="8"/>
  <c r="Y109" i="8" s="1"/>
  <c r="T109" i="8"/>
  <c r="S109" i="8"/>
  <c r="O109" i="8"/>
  <c r="GL108" i="8"/>
  <c r="GH108" i="8"/>
  <c r="GF108" i="8"/>
  <c r="GD108" i="8"/>
  <c r="GB108" i="8"/>
  <c r="FX108" i="8"/>
  <c r="FV108" i="8"/>
  <c r="FT108" i="8"/>
  <c r="FR108" i="8"/>
  <c r="FM108" i="8"/>
  <c r="EO108" i="8"/>
  <c r="EJ108" i="8"/>
  <c r="EF108" i="8"/>
  <c r="DZ108" i="8"/>
  <c r="DV108" i="8"/>
  <c r="ES108" i="8"/>
  <c r="DP108" i="8"/>
  <c r="DL108" i="8"/>
  <c r="DF108" i="8"/>
  <c r="DB108" i="8"/>
  <c r="CT108" i="8"/>
  <c r="CW108" i="8" s="1"/>
  <c r="CR108" i="8"/>
  <c r="CQ108" i="8"/>
  <c r="CK108" i="8"/>
  <c r="CF108" i="8"/>
  <c r="CB108" i="8"/>
  <c r="BV108" i="8"/>
  <c r="BR108" i="8"/>
  <c r="BL108" i="8"/>
  <c r="BH108" i="8"/>
  <c r="BB108" i="8"/>
  <c r="AX108" i="8"/>
  <c r="AP108" i="8"/>
  <c r="AN108" i="8"/>
  <c r="AM108" i="8"/>
  <c r="AH108" i="8"/>
  <c r="AD108" i="8"/>
  <c r="V108" i="8"/>
  <c r="T108" i="8"/>
  <c r="S108" i="8"/>
  <c r="GL107" i="8"/>
  <c r="GH107" i="8"/>
  <c r="GF107" i="8"/>
  <c r="GD107" i="8"/>
  <c r="GB107" i="8"/>
  <c r="FX107" i="8"/>
  <c r="FV107" i="8"/>
  <c r="FT107" i="8"/>
  <c r="FR107" i="8"/>
  <c r="FM107" i="8"/>
  <c r="FC107" i="8"/>
  <c r="EO107" i="8"/>
  <c r="EJ107" i="8"/>
  <c r="EF107" i="8"/>
  <c r="DZ107" i="8"/>
  <c r="DV107" i="8"/>
  <c r="DP107" i="8"/>
  <c r="DL107" i="8"/>
  <c r="DF107" i="8"/>
  <c r="DB107" i="8"/>
  <c r="CT107" i="8"/>
  <c r="CR107" i="8"/>
  <c r="CQ107" i="8"/>
  <c r="CK107" i="8"/>
  <c r="CF107" i="8"/>
  <c r="CB107" i="8"/>
  <c r="BV107" i="8"/>
  <c r="BR107" i="8"/>
  <c r="BL107" i="8"/>
  <c r="BH107" i="8"/>
  <c r="BB107" i="8"/>
  <c r="AX107" i="8"/>
  <c r="AP107" i="8"/>
  <c r="AN107" i="8"/>
  <c r="AM107" i="8"/>
  <c r="AH107" i="8"/>
  <c r="AD107" i="8"/>
  <c r="V107" i="8"/>
  <c r="Y107" i="8" s="1"/>
  <c r="T107" i="8"/>
  <c r="S107" i="8"/>
  <c r="O107" i="8"/>
  <c r="GL106" i="8"/>
  <c r="GH106" i="8"/>
  <c r="GF106" i="8"/>
  <c r="GD106" i="8"/>
  <c r="GB106" i="8"/>
  <c r="FX106" i="8"/>
  <c r="FV106" i="8"/>
  <c r="FT106" i="8"/>
  <c r="FR106" i="8"/>
  <c r="FM106" i="8"/>
  <c r="FC106" i="8"/>
  <c r="EO106" i="8"/>
  <c r="EJ106" i="8"/>
  <c r="EF106" i="8"/>
  <c r="DZ106" i="8"/>
  <c r="DV106" i="8"/>
  <c r="DP106" i="8"/>
  <c r="DL106" i="8"/>
  <c r="DF106" i="8"/>
  <c r="DB106" i="8"/>
  <c r="CT106" i="8"/>
  <c r="CW106" i="8" s="1"/>
  <c r="CR106" i="8"/>
  <c r="CQ106" i="8"/>
  <c r="CK106" i="8"/>
  <c r="CF106" i="8"/>
  <c r="CB106" i="8"/>
  <c r="BV106" i="8"/>
  <c r="BR106" i="8"/>
  <c r="BL106" i="8"/>
  <c r="BH106" i="8"/>
  <c r="BB106" i="8"/>
  <c r="AX106" i="8"/>
  <c r="AP106" i="8"/>
  <c r="AN106" i="8"/>
  <c r="AM106" i="8"/>
  <c r="AH106" i="8"/>
  <c r="AD106" i="8"/>
  <c r="V106" i="8"/>
  <c r="Y106" i="8" s="1"/>
  <c r="T106" i="8"/>
  <c r="S106" i="8"/>
  <c r="GL105" i="8"/>
  <c r="GH105" i="8"/>
  <c r="GF105" i="8"/>
  <c r="GD105" i="8"/>
  <c r="GB105" i="8"/>
  <c r="FX105" i="8"/>
  <c r="FV105" i="8"/>
  <c r="FT105" i="8"/>
  <c r="FR105" i="8"/>
  <c r="FM105" i="8"/>
  <c r="EO105" i="8"/>
  <c r="EJ105" i="8"/>
  <c r="EF105" i="8"/>
  <c r="DZ105" i="8"/>
  <c r="DV105" i="8"/>
  <c r="ER105" i="8"/>
  <c r="DP105" i="8"/>
  <c r="DL105" i="8"/>
  <c r="DF105" i="8"/>
  <c r="DB105" i="8"/>
  <c r="CT105" i="8"/>
  <c r="CW105" i="8" s="1"/>
  <c r="CR105" i="8"/>
  <c r="CQ105" i="8"/>
  <c r="CK105" i="8"/>
  <c r="CF105" i="8"/>
  <c r="CB105" i="8"/>
  <c r="BV105" i="8"/>
  <c r="BR105" i="8"/>
  <c r="BL105" i="8"/>
  <c r="BH105" i="8"/>
  <c r="BB105" i="8"/>
  <c r="AX105" i="8"/>
  <c r="AP105" i="8"/>
  <c r="AS105" i="8" s="1"/>
  <c r="AN105" i="8"/>
  <c r="AM105" i="8"/>
  <c r="AH105" i="8"/>
  <c r="AD105" i="8"/>
  <c r="V105" i="8"/>
  <c r="Y105" i="8" s="1"/>
  <c r="T105" i="8"/>
  <c r="S105" i="8"/>
  <c r="O105" i="8"/>
  <c r="GL104" i="8"/>
  <c r="GH104" i="8"/>
  <c r="GF104" i="8"/>
  <c r="GD104" i="8"/>
  <c r="GB104" i="8"/>
  <c r="FX104" i="8"/>
  <c r="FV104" i="8"/>
  <c r="FT104" i="8"/>
  <c r="FR104" i="8"/>
  <c r="FM104" i="8"/>
  <c r="EO104" i="8"/>
  <c r="EJ104" i="8"/>
  <c r="EF104" i="8"/>
  <c r="DZ104" i="8"/>
  <c r="DV104" i="8"/>
  <c r="DP104" i="8"/>
  <c r="DL104" i="8"/>
  <c r="DF104" i="8"/>
  <c r="DB104" i="8"/>
  <c r="CT104" i="8"/>
  <c r="CR104" i="8"/>
  <c r="CQ104" i="8"/>
  <c r="CK104" i="8"/>
  <c r="CF104" i="8"/>
  <c r="CB104" i="8"/>
  <c r="BV104" i="8"/>
  <c r="BR104" i="8"/>
  <c r="BL104" i="8"/>
  <c r="BH104" i="8"/>
  <c r="BB104" i="8"/>
  <c r="AX104" i="8"/>
  <c r="AP104" i="8"/>
  <c r="AS104" i="8" s="1"/>
  <c r="AN104" i="8"/>
  <c r="AM104" i="8"/>
  <c r="AH104" i="8"/>
  <c r="AD104" i="8"/>
  <c r="V104" i="8"/>
  <c r="Y104" i="8" s="1"/>
  <c r="T104" i="8"/>
  <c r="S104" i="8"/>
  <c r="GL103" i="8"/>
  <c r="GH103" i="8"/>
  <c r="GF103" i="8"/>
  <c r="GD103" i="8"/>
  <c r="GB103" i="8"/>
  <c r="FX103" i="8"/>
  <c r="FV103" i="8"/>
  <c r="FT103" i="8"/>
  <c r="FR103" i="8"/>
  <c r="FM103" i="8"/>
  <c r="EO103" i="8"/>
  <c r="EJ103" i="8"/>
  <c r="EF103" i="8"/>
  <c r="DZ103" i="8"/>
  <c r="DV103" i="8"/>
  <c r="ES103" i="8"/>
  <c r="DP103" i="8"/>
  <c r="DL103" i="8"/>
  <c r="DF103" i="8"/>
  <c r="DB103" i="8"/>
  <c r="CT103" i="8"/>
  <c r="CR103" i="8"/>
  <c r="CQ103" i="8"/>
  <c r="CK103" i="8"/>
  <c r="CF103" i="8"/>
  <c r="CB103" i="8"/>
  <c r="BV103" i="8"/>
  <c r="BR103" i="8"/>
  <c r="BL103" i="8"/>
  <c r="BH103" i="8"/>
  <c r="BB103" i="8"/>
  <c r="AX103" i="8"/>
  <c r="AP103" i="8"/>
  <c r="AN103" i="8"/>
  <c r="AM103" i="8"/>
  <c r="AH103" i="8"/>
  <c r="AD103" i="8"/>
  <c r="V103" i="8"/>
  <c r="T103" i="8"/>
  <c r="S103" i="8"/>
  <c r="O103" i="8"/>
  <c r="GL102" i="8"/>
  <c r="GH102" i="8"/>
  <c r="GF102" i="8"/>
  <c r="GD102" i="8"/>
  <c r="GB102" i="8"/>
  <c r="FX102" i="8"/>
  <c r="FV102" i="8"/>
  <c r="FT102" i="8"/>
  <c r="FR102" i="8"/>
  <c r="FM102" i="8"/>
  <c r="EO102" i="8"/>
  <c r="EJ102" i="8"/>
  <c r="EF102" i="8"/>
  <c r="DZ102" i="8"/>
  <c r="DV102" i="8"/>
  <c r="DP102" i="8"/>
  <c r="DL102" i="8"/>
  <c r="DF102" i="8"/>
  <c r="DB102" i="8"/>
  <c r="CT102" i="8"/>
  <c r="CR102" i="8"/>
  <c r="CQ102" i="8"/>
  <c r="CK102" i="8"/>
  <c r="CF102" i="8"/>
  <c r="CB102" i="8"/>
  <c r="BV102" i="8"/>
  <c r="BR102" i="8"/>
  <c r="BL102" i="8"/>
  <c r="BH102" i="8"/>
  <c r="BB102" i="8"/>
  <c r="AX102" i="8"/>
  <c r="AP102" i="8"/>
  <c r="AS102" i="8" s="1"/>
  <c r="AN102" i="8"/>
  <c r="AM102" i="8"/>
  <c r="AH102" i="8"/>
  <c r="AD102" i="8"/>
  <c r="V102" i="8"/>
  <c r="T102" i="8"/>
  <c r="S102" i="8"/>
  <c r="GL101" i="8"/>
  <c r="GH101" i="8"/>
  <c r="GF101" i="8"/>
  <c r="GD101" i="8"/>
  <c r="GB101" i="8"/>
  <c r="FX101" i="8"/>
  <c r="FV101" i="8"/>
  <c r="FT101" i="8"/>
  <c r="FR101" i="8"/>
  <c r="FM101" i="8"/>
  <c r="EO101" i="8"/>
  <c r="EJ101" i="8"/>
  <c r="EF101" i="8"/>
  <c r="DZ101" i="8"/>
  <c r="DV101" i="8"/>
  <c r="DP101" i="8"/>
  <c r="DL101" i="8"/>
  <c r="DF101" i="8"/>
  <c r="DB101" i="8"/>
  <c r="CT101" i="8"/>
  <c r="CR101" i="8"/>
  <c r="CQ101" i="8"/>
  <c r="CK101" i="8"/>
  <c r="CF101" i="8"/>
  <c r="CB101" i="8"/>
  <c r="BV101" i="8"/>
  <c r="BR101" i="8"/>
  <c r="BL101" i="8"/>
  <c r="BH101" i="8"/>
  <c r="CN101" i="8"/>
  <c r="BB101" i="8"/>
  <c r="AX101" i="8"/>
  <c r="AP101" i="8"/>
  <c r="AN101" i="8"/>
  <c r="AM101" i="8"/>
  <c r="AH101" i="8"/>
  <c r="AD101" i="8"/>
  <c r="V101" i="8"/>
  <c r="Y101" i="8" s="1"/>
  <c r="T101" i="8"/>
  <c r="S101" i="8"/>
  <c r="O101" i="8"/>
  <c r="GL100" i="8"/>
  <c r="GH100" i="8"/>
  <c r="GF100" i="8"/>
  <c r="GD100" i="8"/>
  <c r="GB100" i="8"/>
  <c r="FX100" i="8"/>
  <c r="FV100" i="8"/>
  <c r="FT100" i="8"/>
  <c r="FR100" i="8"/>
  <c r="FM100" i="8"/>
  <c r="EO100" i="8"/>
  <c r="EJ100" i="8"/>
  <c r="EF100" i="8"/>
  <c r="DZ100" i="8"/>
  <c r="DV100" i="8"/>
  <c r="ES100" i="8"/>
  <c r="DP100" i="8"/>
  <c r="DL100" i="8"/>
  <c r="DF100" i="8"/>
  <c r="DB100" i="8"/>
  <c r="CT100" i="8"/>
  <c r="CR100" i="8"/>
  <c r="CQ100" i="8"/>
  <c r="CK100" i="8"/>
  <c r="CF100" i="8"/>
  <c r="CB100" i="8"/>
  <c r="BV100" i="8"/>
  <c r="BR100" i="8"/>
  <c r="BL100" i="8"/>
  <c r="BH100" i="8"/>
  <c r="BB100" i="8"/>
  <c r="AX100" i="8"/>
  <c r="AP100" i="8"/>
  <c r="AN100" i="8"/>
  <c r="AM100" i="8"/>
  <c r="AH100" i="8"/>
  <c r="AD100" i="8"/>
  <c r="V100" i="8"/>
  <c r="T100" i="8"/>
  <c r="S100" i="8"/>
  <c r="GL99" i="8"/>
  <c r="GH99" i="8"/>
  <c r="GF99" i="8"/>
  <c r="GD99" i="8"/>
  <c r="GB99" i="8"/>
  <c r="FX99" i="8"/>
  <c r="FV99" i="8"/>
  <c r="FT99" i="8"/>
  <c r="FR99" i="8"/>
  <c r="FM99" i="8"/>
  <c r="FC99" i="8"/>
  <c r="EO99" i="8"/>
  <c r="EJ99" i="8"/>
  <c r="EF99" i="8"/>
  <c r="DZ99" i="8"/>
  <c r="DV99" i="8"/>
  <c r="DP99" i="8"/>
  <c r="DL99" i="8"/>
  <c r="DF99" i="8"/>
  <c r="DB99" i="8"/>
  <c r="CT99" i="8"/>
  <c r="CR99" i="8"/>
  <c r="CQ99" i="8"/>
  <c r="CK99" i="8"/>
  <c r="CF99" i="8"/>
  <c r="CB99" i="8"/>
  <c r="BV99" i="8"/>
  <c r="BR99" i="8"/>
  <c r="BL99" i="8"/>
  <c r="BH99" i="8"/>
  <c r="BB99" i="8"/>
  <c r="AX99" i="8"/>
  <c r="AP99" i="8"/>
  <c r="AN99" i="8"/>
  <c r="AM99" i="8"/>
  <c r="AH99" i="8"/>
  <c r="AD99" i="8"/>
  <c r="V99" i="8"/>
  <c r="T99" i="8"/>
  <c r="S99" i="8"/>
  <c r="O99" i="8"/>
  <c r="GL98" i="8"/>
  <c r="GH98" i="8"/>
  <c r="GF98" i="8"/>
  <c r="GD98" i="8"/>
  <c r="GB98" i="8"/>
  <c r="FX98" i="8"/>
  <c r="FV98" i="8"/>
  <c r="FT98" i="8"/>
  <c r="FR98" i="8"/>
  <c r="FM98" i="8"/>
  <c r="EO98" i="8"/>
  <c r="EJ98" i="8"/>
  <c r="EF98" i="8"/>
  <c r="DZ98" i="8"/>
  <c r="DV98" i="8"/>
  <c r="DP98" i="8"/>
  <c r="DL98" i="8"/>
  <c r="DF98" i="8"/>
  <c r="DB98" i="8"/>
  <c r="CT98" i="8"/>
  <c r="CR98" i="8"/>
  <c r="CQ98" i="8"/>
  <c r="CK98" i="8"/>
  <c r="CF98" i="8"/>
  <c r="CB98" i="8"/>
  <c r="BV98" i="8"/>
  <c r="BR98" i="8"/>
  <c r="BL98" i="8"/>
  <c r="BH98" i="8"/>
  <c r="BB98" i="8"/>
  <c r="AX98" i="8"/>
  <c r="AP98" i="8"/>
  <c r="AS98" i="8" s="1"/>
  <c r="AN98" i="8"/>
  <c r="AM98" i="8"/>
  <c r="AH98" i="8"/>
  <c r="AD98" i="8"/>
  <c r="V98" i="8"/>
  <c r="T98" i="8"/>
  <c r="S98" i="8"/>
  <c r="GL97" i="8"/>
  <c r="GH97" i="8"/>
  <c r="GF97" i="8"/>
  <c r="GD97" i="8"/>
  <c r="GB97" i="8"/>
  <c r="FX97" i="8"/>
  <c r="FV97" i="8"/>
  <c r="FT97" i="8"/>
  <c r="FR97" i="8"/>
  <c r="FM97" i="8"/>
  <c r="EO97" i="8"/>
  <c r="EJ97" i="8"/>
  <c r="EF97" i="8"/>
  <c r="DZ97" i="8"/>
  <c r="DV97" i="8"/>
  <c r="DP97" i="8"/>
  <c r="DL97" i="8"/>
  <c r="DF97" i="8"/>
  <c r="DB97" i="8"/>
  <c r="CT97" i="8"/>
  <c r="CR97" i="8"/>
  <c r="CQ97" i="8"/>
  <c r="CK97" i="8"/>
  <c r="CF97" i="8"/>
  <c r="CB97" i="8"/>
  <c r="BV97" i="8"/>
  <c r="BR97" i="8"/>
  <c r="BL97" i="8"/>
  <c r="BH97" i="8"/>
  <c r="BB97" i="8"/>
  <c r="AX97" i="8"/>
  <c r="AP97" i="8"/>
  <c r="AN97" i="8"/>
  <c r="AM97" i="8"/>
  <c r="AH97" i="8"/>
  <c r="AD97" i="8"/>
  <c r="V97" i="8"/>
  <c r="Y97" i="8" s="1"/>
  <c r="T97" i="8"/>
  <c r="S97" i="8"/>
  <c r="O97" i="8"/>
  <c r="GL96" i="8"/>
  <c r="GH96" i="8"/>
  <c r="GF96" i="8"/>
  <c r="GD96" i="8"/>
  <c r="GB96" i="8"/>
  <c r="FX96" i="8"/>
  <c r="FV96" i="8"/>
  <c r="FT96" i="8"/>
  <c r="FR96" i="8"/>
  <c r="FM96" i="8"/>
  <c r="EO96" i="8"/>
  <c r="EJ96" i="8"/>
  <c r="EF96" i="8"/>
  <c r="DZ96" i="8"/>
  <c r="DV96" i="8"/>
  <c r="DP96" i="8"/>
  <c r="DL96" i="8"/>
  <c r="DF96" i="8"/>
  <c r="DB96" i="8"/>
  <c r="CT96" i="8"/>
  <c r="CR96" i="8"/>
  <c r="CQ96" i="8"/>
  <c r="CK96" i="8"/>
  <c r="CF96" i="8"/>
  <c r="CB96" i="8"/>
  <c r="BV96" i="8"/>
  <c r="BR96" i="8"/>
  <c r="BL96" i="8"/>
  <c r="BH96" i="8"/>
  <c r="BB96" i="8"/>
  <c r="AX96" i="8"/>
  <c r="AP96" i="8"/>
  <c r="AS96" i="8" s="1"/>
  <c r="AN96" i="8"/>
  <c r="AM96" i="8"/>
  <c r="AH96" i="8"/>
  <c r="AD96" i="8"/>
  <c r="V96" i="8"/>
  <c r="T96" i="8"/>
  <c r="S96" i="8"/>
  <c r="GL95" i="8"/>
  <c r="GH95" i="8"/>
  <c r="GF95" i="8"/>
  <c r="GD95" i="8"/>
  <c r="GB95" i="8"/>
  <c r="FX95" i="8"/>
  <c r="FV95" i="8"/>
  <c r="FT95" i="8"/>
  <c r="FR95" i="8"/>
  <c r="FM95" i="8"/>
  <c r="EO95" i="8"/>
  <c r="EJ95" i="8"/>
  <c r="EF95" i="8"/>
  <c r="DZ95" i="8"/>
  <c r="DV95" i="8"/>
  <c r="DP95" i="8"/>
  <c r="DL95" i="8"/>
  <c r="DF95" i="8"/>
  <c r="DB95" i="8"/>
  <c r="CT95" i="8"/>
  <c r="CW95" i="8" s="1"/>
  <c r="CR95" i="8"/>
  <c r="CQ95" i="8"/>
  <c r="CK95" i="8"/>
  <c r="CF95" i="8"/>
  <c r="CB95" i="8"/>
  <c r="BV95" i="8"/>
  <c r="BR95" i="8"/>
  <c r="BL95" i="8"/>
  <c r="BH95" i="8"/>
  <c r="BB95" i="8"/>
  <c r="AX95" i="8"/>
  <c r="AP95" i="8"/>
  <c r="AN95" i="8"/>
  <c r="AM95" i="8"/>
  <c r="AH95" i="8"/>
  <c r="AD95" i="8"/>
  <c r="V95" i="8"/>
  <c r="T95" i="8"/>
  <c r="S95" i="8"/>
  <c r="O95" i="8"/>
  <c r="GL94" i="8"/>
  <c r="GH94" i="8"/>
  <c r="GF94" i="8"/>
  <c r="GD94" i="8"/>
  <c r="GB94" i="8"/>
  <c r="FX94" i="8"/>
  <c r="FV94" i="8"/>
  <c r="FT94" i="8"/>
  <c r="FR94" i="8"/>
  <c r="FM94" i="8"/>
  <c r="EO94" i="8"/>
  <c r="EJ94" i="8"/>
  <c r="EF94" i="8"/>
  <c r="DZ94" i="8"/>
  <c r="DV94" i="8"/>
  <c r="DP94" i="8"/>
  <c r="DL94" i="8"/>
  <c r="DF94" i="8"/>
  <c r="DB94" i="8"/>
  <c r="CT94" i="8"/>
  <c r="CW94" i="8" s="1"/>
  <c r="CR94" i="8"/>
  <c r="CQ94" i="8"/>
  <c r="CK94" i="8"/>
  <c r="CF94" i="8"/>
  <c r="CB94" i="8"/>
  <c r="BV94" i="8"/>
  <c r="BR94" i="8"/>
  <c r="BL94" i="8"/>
  <c r="BH94" i="8"/>
  <c r="BB94" i="8"/>
  <c r="AX94" i="8"/>
  <c r="AP94" i="8"/>
  <c r="AN94" i="8"/>
  <c r="AM94" i="8"/>
  <c r="AH94" i="8"/>
  <c r="AD94" i="8"/>
  <c r="V94" i="8"/>
  <c r="Y94" i="8" s="1"/>
  <c r="T94" i="8"/>
  <c r="S94" i="8"/>
  <c r="GL93" i="8"/>
  <c r="GH93" i="8"/>
  <c r="GF93" i="8"/>
  <c r="GD93" i="8"/>
  <c r="GB93" i="8"/>
  <c r="FX93" i="8"/>
  <c r="FV93" i="8"/>
  <c r="FT93" i="8"/>
  <c r="FR93" i="8"/>
  <c r="FM93" i="8"/>
  <c r="EO93" i="8"/>
  <c r="EJ93" i="8"/>
  <c r="EF93" i="8"/>
  <c r="DZ93" i="8"/>
  <c r="DV93" i="8"/>
  <c r="ES93" i="8"/>
  <c r="DP93" i="8"/>
  <c r="DL93" i="8"/>
  <c r="DF93" i="8"/>
  <c r="DB93" i="8"/>
  <c r="CT93" i="8"/>
  <c r="CR93" i="8"/>
  <c r="CQ93" i="8"/>
  <c r="CK93" i="8"/>
  <c r="CF93" i="8"/>
  <c r="CB93" i="8"/>
  <c r="BV93" i="8"/>
  <c r="BR93" i="8"/>
  <c r="BL93" i="8"/>
  <c r="BH93" i="8"/>
  <c r="BB93" i="8"/>
  <c r="AX93" i="8"/>
  <c r="AP93" i="8"/>
  <c r="AS93" i="8" s="1"/>
  <c r="AN93" i="8"/>
  <c r="AM93" i="8"/>
  <c r="AH93" i="8"/>
  <c r="AD93" i="8"/>
  <c r="V93" i="8"/>
  <c r="Y93" i="8" s="1"/>
  <c r="T93" i="8"/>
  <c r="S93" i="8"/>
  <c r="O93" i="8"/>
  <c r="GL92" i="8"/>
  <c r="GH92" i="8"/>
  <c r="GF92" i="8"/>
  <c r="GD92" i="8"/>
  <c r="GB92" i="8"/>
  <c r="FX92" i="8"/>
  <c r="FV92" i="8"/>
  <c r="FT92" i="8"/>
  <c r="FR92" i="8"/>
  <c r="FM92" i="8"/>
  <c r="EO92" i="8"/>
  <c r="EJ92" i="8"/>
  <c r="EF92" i="8"/>
  <c r="DZ92" i="8"/>
  <c r="DV92" i="8"/>
  <c r="ES92" i="8"/>
  <c r="DP92" i="8"/>
  <c r="DL92" i="8"/>
  <c r="DF92" i="8"/>
  <c r="DB92" i="8"/>
  <c r="CT92" i="8"/>
  <c r="CR92" i="8"/>
  <c r="CQ92" i="8"/>
  <c r="CK92" i="8"/>
  <c r="CF92" i="8"/>
  <c r="CB92" i="8"/>
  <c r="BV92" i="8"/>
  <c r="BR92" i="8"/>
  <c r="BL92" i="8"/>
  <c r="BH92" i="8"/>
  <c r="BB92" i="8"/>
  <c r="AX92" i="8"/>
  <c r="AP92" i="8"/>
  <c r="AN92" i="8"/>
  <c r="AM92" i="8"/>
  <c r="AH92" i="8"/>
  <c r="AD92" i="8"/>
  <c r="V92" i="8"/>
  <c r="Y92" i="8" s="1"/>
  <c r="T92" i="8"/>
  <c r="S92" i="8"/>
  <c r="GL91" i="8"/>
  <c r="GH91" i="8"/>
  <c r="GF91" i="8"/>
  <c r="GD91" i="8"/>
  <c r="GB91" i="8"/>
  <c r="FX91" i="8"/>
  <c r="FV91" i="8"/>
  <c r="FT91" i="8"/>
  <c r="FR91" i="8"/>
  <c r="FM91" i="8"/>
  <c r="EO91" i="8"/>
  <c r="EJ91" i="8"/>
  <c r="EF91" i="8"/>
  <c r="DZ91" i="8"/>
  <c r="DV91" i="8"/>
  <c r="DP91" i="8"/>
  <c r="DL91" i="8"/>
  <c r="DF91" i="8"/>
  <c r="DB91" i="8"/>
  <c r="CT91" i="8"/>
  <c r="CW91" i="8" s="1"/>
  <c r="CR91" i="8"/>
  <c r="CQ91" i="8"/>
  <c r="CK91" i="8"/>
  <c r="EU91" i="8" s="1"/>
  <c r="CF91" i="8"/>
  <c r="CB91" i="8"/>
  <c r="BV91" i="8"/>
  <c r="BR91" i="8"/>
  <c r="BL91" i="8"/>
  <c r="BH91" i="8"/>
  <c r="BB91" i="8"/>
  <c r="AX91" i="8"/>
  <c r="AP91" i="8"/>
  <c r="AN91" i="8"/>
  <c r="AM91" i="8"/>
  <c r="AH91" i="8"/>
  <c r="AD91" i="8"/>
  <c r="V91" i="8"/>
  <c r="T91" i="8"/>
  <c r="S91" i="8"/>
  <c r="O91" i="8"/>
  <c r="GL90" i="8"/>
  <c r="GH90" i="8"/>
  <c r="GF90" i="8"/>
  <c r="GD90" i="8"/>
  <c r="GB90" i="8"/>
  <c r="FX90" i="8"/>
  <c r="FV90" i="8"/>
  <c r="FT90" i="8"/>
  <c r="FR90" i="8"/>
  <c r="FM90" i="8"/>
  <c r="EO90" i="8"/>
  <c r="EJ90" i="8"/>
  <c r="EF90" i="8"/>
  <c r="DZ90" i="8"/>
  <c r="DV90" i="8"/>
  <c r="DP90" i="8"/>
  <c r="DL90" i="8"/>
  <c r="DF90" i="8"/>
  <c r="DB90" i="8"/>
  <c r="CT90" i="8"/>
  <c r="CW90" i="8" s="1"/>
  <c r="CR90" i="8"/>
  <c r="CQ90" i="8"/>
  <c r="CK90" i="8"/>
  <c r="CF90" i="8"/>
  <c r="CB90" i="8"/>
  <c r="BV90" i="8"/>
  <c r="BR90" i="8"/>
  <c r="BL90" i="8"/>
  <c r="BH90" i="8"/>
  <c r="BB90" i="8"/>
  <c r="AX90" i="8"/>
  <c r="AP90" i="8"/>
  <c r="AS90" i="8" s="1"/>
  <c r="AN90" i="8"/>
  <c r="AM90" i="8"/>
  <c r="AH90" i="8"/>
  <c r="AD90" i="8"/>
  <c r="V90" i="8"/>
  <c r="Y90" i="8" s="1"/>
  <c r="T90" i="8"/>
  <c r="S90" i="8"/>
  <c r="GL89" i="8"/>
  <c r="GH89" i="8"/>
  <c r="GF89" i="8"/>
  <c r="GD89" i="8"/>
  <c r="GB89" i="8"/>
  <c r="FX89" i="8"/>
  <c r="FV89" i="8"/>
  <c r="FT89" i="8"/>
  <c r="FR89" i="8"/>
  <c r="FM89" i="8"/>
  <c r="EO89" i="8"/>
  <c r="EJ89" i="8"/>
  <c r="EF89" i="8"/>
  <c r="DZ89" i="8"/>
  <c r="DV89" i="8"/>
  <c r="DP89" i="8"/>
  <c r="DL89" i="8"/>
  <c r="DF89" i="8"/>
  <c r="DB89" i="8"/>
  <c r="CT89" i="8"/>
  <c r="CR89" i="8"/>
  <c r="CQ89" i="8"/>
  <c r="CK89" i="8"/>
  <c r="CF89" i="8"/>
  <c r="CB89" i="8"/>
  <c r="BV89" i="8"/>
  <c r="BR89" i="8"/>
  <c r="BL89" i="8"/>
  <c r="BH89" i="8"/>
  <c r="BB89" i="8"/>
  <c r="AX89" i="8"/>
  <c r="AP89" i="8"/>
  <c r="AN89" i="8"/>
  <c r="AM89" i="8"/>
  <c r="AH89" i="8"/>
  <c r="AD89" i="8"/>
  <c r="V89" i="8"/>
  <c r="Y89" i="8" s="1"/>
  <c r="T89" i="8"/>
  <c r="S89" i="8"/>
  <c r="O89" i="8"/>
  <c r="GL88" i="8"/>
  <c r="GH88" i="8"/>
  <c r="GF88" i="8"/>
  <c r="GD88" i="8"/>
  <c r="GB88" i="8"/>
  <c r="FX88" i="8"/>
  <c r="FV88" i="8"/>
  <c r="FT88" i="8"/>
  <c r="FR88" i="8"/>
  <c r="FM88" i="8"/>
  <c r="EO88" i="8"/>
  <c r="EJ88" i="8"/>
  <c r="EF88" i="8"/>
  <c r="DZ88" i="8"/>
  <c r="DV88" i="8"/>
  <c r="DP88" i="8"/>
  <c r="DL88" i="8"/>
  <c r="DF88" i="8"/>
  <c r="DB88" i="8"/>
  <c r="CT88" i="8"/>
  <c r="CW88" i="8" s="1"/>
  <c r="CR88" i="8"/>
  <c r="CQ88" i="8"/>
  <c r="CK88" i="8"/>
  <c r="CF88" i="8"/>
  <c r="CB88" i="8"/>
  <c r="BV88" i="8"/>
  <c r="BR88" i="8"/>
  <c r="BL88" i="8"/>
  <c r="BH88" i="8"/>
  <c r="BB88" i="8"/>
  <c r="AX88" i="8"/>
  <c r="AP88" i="8"/>
  <c r="AS88" i="8" s="1"/>
  <c r="AN88" i="8"/>
  <c r="AM88" i="8"/>
  <c r="AH88" i="8"/>
  <c r="AD88" i="8"/>
  <c r="V88" i="8"/>
  <c r="T88" i="8"/>
  <c r="S88" i="8"/>
  <c r="GL87" i="8"/>
  <c r="GH87" i="8"/>
  <c r="GF87" i="8"/>
  <c r="GD87" i="8"/>
  <c r="GB87" i="8"/>
  <c r="FX87" i="8"/>
  <c r="FV87" i="8"/>
  <c r="FT87" i="8"/>
  <c r="FR87" i="8"/>
  <c r="FM87" i="8"/>
  <c r="AI87" i="8" s="1"/>
  <c r="EO87" i="8"/>
  <c r="EJ87" i="8"/>
  <c r="EF87" i="8"/>
  <c r="DZ87" i="8"/>
  <c r="DV87" i="8"/>
  <c r="DP87" i="8"/>
  <c r="DL87" i="8"/>
  <c r="DF87" i="8"/>
  <c r="DB87" i="8"/>
  <c r="CT87" i="8"/>
  <c r="CR87" i="8"/>
  <c r="CQ87" i="8"/>
  <c r="CK87" i="8"/>
  <c r="CF87" i="8"/>
  <c r="CB87" i="8"/>
  <c r="BV87" i="8"/>
  <c r="BR87" i="8"/>
  <c r="BL87" i="8"/>
  <c r="BH87" i="8"/>
  <c r="BB87" i="8"/>
  <c r="AX87" i="8"/>
  <c r="AP87" i="8"/>
  <c r="AS87" i="8" s="1"/>
  <c r="AN87" i="8"/>
  <c r="AM87" i="8"/>
  <c r="AH87" i="8"/>
  <c r="AD87" i="8"/>
  <c r="V87" i="8"/>
  <c r="Y87" i="8" s="1"/>
  <c r="T87" i="8"/>
  <c r="S87" i="8"/>
  <c r="O87" i="8"/>
  <c r="GL86" i="8"/>
  <c r="GH86" i="8"/>
  <c r="GF86" i="8"/>
  <c r="GD86" i="8"/>
  <c r="GB86" i="8"/>
  <c r="FX86" i="8"/>
  <c r="FV86" i="8"/>
  <c r="FT86" i="8"/>
  <c r="FR86" i="8"/>
  <c r="FM86" i="8"/>
  <c r="FC86" i="8"/>
  <c r="EO86" i="8"/>
  <c r="EJ86" i="8"/>
  <c r="EF86" i="8"/>
  <c r="DZ86" i="8"/>
  <c r="DV86" i="8"/>
  <c r="DP86" i="8"/>
  <c r="DL86" i="8"/>
  <c r="DF86" i="8"/>
  <c r="DB86" i="8"/>
  <c r="CT86" i="8"/>
  <c r="CR86" i="8"/>
  <c r="CQ86" i="8"/>
  <c r="CK86" i="8"/>
  <c r="CF86" i="8"/>
  <c r="CB86" i="8"/>
  <c r="BV86" i="8"/>
  <c r="BR86" i="8"/>
  <c r="BL86" i="8"/>
  <c r="BH86" i="8"/>
  <c r="BB86" i="8"/>
  <c r="AX86" i="8"/>
  <c r="AP86" i="8"/>
  <c r="AN86" i="8"/>
  <c r="AM86" i="8"/>
  <c r="AH86" i="8"/>
  <c r="AD86" i="8"/>
  <c r="V86" i="8"/>
  <c r="T86" i="8"/>
  <c r="S86" i="8"/>
  <c r="GL85" i="8"/>
  <c r="GH85" i="8"/>
  <c r="GF85" i="8"/>
  <c r="GD85" i="8"/>
  <c r="GB85" i="8"/>
  <c r="FX85" i="8"/>
  <c r="FV85" i="8"/>
  <c r="FT85" i="8"/>
  <c r="FR85" i="8"/>
  <c r="FM85" i="8"/>
  <c r="EO85" i="8"/>
  <c r="EJ85" i="8"/>
  <c r="EF85" i="8"/>
  <c r="DZ85" i="8"/>
  <c r="DV85" i="8"/>
  <c r="DP85" i="8"/>
  <c r="DL85" i="8"/>
  <c r="DF85" i="8"/>
  <c r="DB85" i="8"/>
  <c r="CT85" i="8"/>
  <c r="CR85" i="8"/>
  <c r="CQ85" i="8"/>
  <c r="CK85" i="8"/>
  <c r="CF85" i="8"/>
  <c r="CB85" i="8"/>
  <c r="BV85" i="8"/>
  <c r="BR85" i="8"/>
  <c r="BL85" i="8"/>
  <c r="BH85" i="8"/>
  <c r="BB85" i="8"/>
  <c r="AX85" i="8"/>
  <c r="AP85" i="8"/>
  <c r="AN85" i="8"/>
  <c r="AM85" i="8"/>
  <c r="AH85" i="8"/>
  <c r="AD85" i="8"/>
  <c r="V85" i="8"/>
  <c r="Y85" i="8" s="1"/>
  <c r="T85" i="8"/>
  <c r="S85" i="8"/>
  <c r="O85" i="8"/>
  <c r="GL84" i="8"/>
  <c r="GH84" i="8"/>
  <c r="GF84" i="8"/>
  <c r="GD84" i="8"/>
  <c r="GB84" i="8"/>
  <c r="FX84" i="8"/>
  <c r="FV84" i="8"/>
  <c r="FT84" i="8"/>
  <c r="FR84" i="8"/>
  <c r="FM84" i="8"/>
  <c r="EO84" i="8"/>
  <c r="EJ84" i="8"/>
  <c r="EF84" i="8"/>
  <c r="DZ84" i="8"/>
  <c r="DV84" i="8"/>
  <c r="DP84" i="8"/>
  <c r="DL84" i="8"/>
  <c r="DF84" i="8"/>
  <c r="DB84" i="8"/>
  <c r="CT84" i="8"/>
  <c r="CR84" i="8"/>
  <c r="CQ84" i="8"/>
  <c r="CK84" i="8"/>
  <c r="CF84" i="8"/>
  <c r="CB84" i="8"/>
  <c r="BV84" i="8"/>
  <c r="BR84" i="8"/>
  <c r="BL84" i="8"/>
  <c r="BH84" i="8"/>
  <c r="BB84" i="8"/>
  <c r="AX84" i="8"/>
  <c r="AP84" i="8"/>
  <c r="AN84" i="8"/>
  <c r="AM84" i="8"/>
  <c r="AH84" i="8"/>
  <c r="AD84" i="8"/>
  <c r="V84" i="8"/>
  <c r="T84" i="8"/>
  <c r="S84" i="8"/>
  <c r="GL83" i="8"/>
  <c r="GH83" i="8"/>
  <c r="GF83" i="8"/>
  <c r="GD83" i="8"/>
  <c r="GB83" i="8"/>
  <c r="FX83" i="8"/>
  <c r="FV83" i="8"/>
  <c r="FT83" i="8"/>
  <c r="FR83" i="8"/>
  <c r="FM83" i="8"/>
  <c r="AI83" i="8" s="1"/>
  <c r="FC83" i="8"/>
  <c r="EO83" i="8"/>
  <c r="EJ83" i="8"/>
  <c r="EF83" i="8"/>
  <c r="DZ83" i="8"/>
  <c r="DV83" i="8"/>
  <c r="DP83" i="8"/>
  <c r="DL83" i="8"/>
  <c r="DF83" i="8"/>
  <c r="DB83" i="8"/>
  <c r="CT83" i="8"/>
  <c r="CR83" i="8"/>
  <c r="CQ83" i="8"/>
  <c r="CK83" i="8"/>
  <c r="CF83" i="8"/>
  <c r="CB83" i="8"/>
  <c r="BV83" i="8"/>
  <c r="BR83" i="8"/>
  <c r="BL83" i="8"/>
  <c r="BH83" i="8"/>
  <c r="BB83" i="8"/>
  <c r="AX83" i="8"/>
  <c r="AP83" i="8"/>
  <c r="AN83" i="8"/>
  <c r="AM83" i="8"/>
  <c r="AH83" i="8"/>
  <c r="AD83" i="8"/>
  <c r="V83" i="8"/>
  <c r="Y83" i="8" s="1"/>
  <c r="T83" i="8"/>
  <c r="S83" i="8"/>
  <c r="O83" i="8"/>
  <c r="GL82" i="8"/>
  <c r="GH82" i="8"/>
  <c r="GF82" i="8"/>
  <c r="GD82" i="8"/>
  <c r="GB82" i="8"/>
  <c r="FX82" i="8"/>
  <c r="FV82" i="8"/>
  <c r="FT82" i="8"/>
  <c r="FR82" i="8"/>
  <c r="FM82" i="8"/>
  <c r="EO82" i="8"/>
  <c r="EJ82" i="8"/>
  <c r="EF82" i="8"/>
  <c r="DZ82" i="8"/>
  <c r="DV82" i="8"/>
  <c r="DP82" i="8"/>
  <c r="DL82" i="8"/>
  <c r="DF82" i="8"/>
  <c r="DB82" i="8"/>
  <c r="CT82" i="8"/>
  <c r="CR82" i="8"/>
  <c r="CQ82" i="8"/>
  <c r="CK82" i="8"/>
  <c r="CF82" i="8"/>
  <c r="CB82" i="8"/>
  <c r="BV82" i="8"/>
  <c r="BR82" i="8"/>
  <c r="BL82" i="8"/>
  <c r="BH82" i="8"/>
  <c r="BB82" i="8"/>
  <c r="AX82" i="8"/>
  <c r="AP82" i="8"/>
  <c r="AN82" i="8"/>
  <c r="AM82" i="8"/>
  <c r="AH82" i="8"/>
  <c r="AD82" i="8"/>
  <c r="V82" i="8"/>
  <c r="Y82" i="8" s="1"/>
  <c r="T82" i="8"/>
  <c r="S82" i="8"/>
  <c r="GL81" i="8"/>
  <c r="GH81" i="8"/>
  <c r="GF81" i="8"/>
  <c r="GD81" i="8"/>
  <c r="GB81" i="8"/>
  <c r="FX81" i="8"/>
  <c r="FV81" i="8"/>
  <c r="FT81" i="8"/>
  <c r="FR81" i="8"/>
  <c r="FM81" i="8"/>
  <c r="EO81" i="8"/>
  <c r="EJ81" i="8"/>
  <c r="EF81" i="8"/>
  <c r="DZ81" i="8"/>
  <c r="DV81" i="8"/>
  <c r="DP81" i="8"/>
  <c r="DL81" i="8"/>
  <c r="DF81" i="8"/>
  <c r="DB81" i="8"/>
  <c r="CT81" i="8"/>
  <c r="CW81" i="8" s="1"/>
  <c r="CR81" i="8"/>
  <c r="CQ81" i="8"/>
  <c r="CK81" i="8"/>
  <c r="CF81" i="8"/>
  <c r="CB81" i="8"/>
  <c r="BV81" i="8"/>
  <c r="BR81" i="8"/>
  <c r="BL81" i="8"/>
  <c r="BH81" i="8"/>
  <c r="BB81" i="8"/>
  <c r="AX81" i="8"/>
  <c r="AP81" i="8"/>
  <c r="AN81" i="8"/>
  <c r="AM81" i="8"/>
  <c r="AH81" i="8"/>
  <c r="AD81" i="8"/>
  <c r="V81" i="8"/>
  <c r="T81" i="8"/>
  <c r="S81" i="8"/>
  <c r="O81" i="8"/>
  <c r="GL80" i="8"/>
  <c r="GH80" i="8"/>
  <c r="GF80" i="8"/>
  <c r="GD80" i="8"/>
  <c r="GB80" i="8"/>
  <c r="FX80" i="8"/>
  <c r="FV80" i="8"/>
  <c r="FT80" i="8"/>
  <c r="FR80" i="8"/>
  <c r="FM80" i="8"/>
  <c r="FC80" i="8"/>
  <c r="FF80" i="8" s="1"/>
  <c r="FD80" i="8" s="1"/>
  <c r="EO80" i="8"/>
  <c r="EJ80" i="8"/>
  <c r="EF80" i="8"/>
  <c r="DZ80" i="8"/>
  <c r="DV80" i="8"/>
  <c r="ES80" i="8"/>
  <c r="DP80" i="8"/>
  <c r="DL80" i="8"/>
  <c r="DF80" i="8"/>
  <c r="DB80" i="8"/>
  <c r="CT80" i="8"/>
  <c r="CR80" i="8"/>
  <c r="CQ80" i="8"/>
  <c r="CK80" i="8"/>
  <c r="CF80" i="8"/>
  <c r="CB80" i="8"/>
  <c r="BV80" i="8"/>
  <c r="BR80" i="8"/>
  <c r="BL80" i="8"/>
  <c r="BH80" i="8"/>
  <c r="BB80" i="8"/>
  <c r="AX80" i="8"/>
  <c r="AP80" i="8"/>
  <c r="AS80" i="8" s="1"/>
  <c r="AU80" i="8" s="1"/>
  <c r="AN80" i="8"/>
  <c r="AM80" i="8"/>
  <c r="AH80" i="8"/>
  <c r="AD80" i="8"/>
  <c r="T80" i="8"/>
  <c r="S80" i="8"/>
  <c r="V80" i="8" s="1"/>
  <c r="GL79" i="8"/>
  <c r="GH79" i="8"/>
  <c r="GF79" i="8"/>
  <c r="GD79" i="8"/>
  <c r="GB79" i="8"/>
  <c r="FX79" i="8"/>
  <c r="FV79" i="8"/>
  <c r="FT79" i="8"/>
  <c r="FR79" i="8"/>
  <c r="FM79" i="8"/>
  <c r="AI79" i="8" s="1"/>
  <c r="EO79" i="8"/>
  <c r="EJ79" i="8"/>
  <c r="EF79" i="8"/>
  <c r="DZ79" i="8"/>
  <c r="DV79" i="8"/>
  <c r="DP79" i="8"/>
  <c r="DL79" i="8"/>
  <c r="DF79" i="8"/>
  <c r="DB79" i="8"/>
  <c r="CT79" i="8"/>
  <c r="CR79" i="8"/>
  <c r="CQ79" i="8"/>
  <c r="CK79" i="8"/>
  <c r="CF79" i="8"/>
  <c r="CB79" i="8"/>
  <c r="BV79" i="8"/>
  <c r="BR79" i="8"/>
  <c r="BL79" i="8"/>
  <c r="BH79" i="8"/>
  <c r="BB79" i="8"/>
  <c r="AX79" i="8"/>
  <c r="AP79" i="8"/>
  <c r="AN79" i="8"/>
  <c r="AM79" i="8"/>
  <c r="AH79" i="8"/>
  <c r="AD79" i="8"/>
  <c r="V79" i="8"/>
  <c r="Y79" i="8" s="1"/>
  <c r="AA79" i="8" s="1"/>
  <c r="T79" i="8"/>
  <c r="S79" i="8"/>
  <c r="O79" i="8"/>
  <c r="GL78" i="8"/>
  <c r="GH78" i="8"/>
  <c r="GF78" i="8"/>
  <c r="GD78" i="8"/>
  <c r="GB78" i="8"/>
  <c r="FX78" i="8"/>
  <c r="FV78" i="8"/>
  <c r="FT78" i="8"/>
  <c r="FR78" i="8"/>
  <c r="FM78" i="8"/>
  <c r="EO78" i="8"/>
  <c r="EJ78" i="8"/>
  <c r="EF78" i="8"/>
  <c r="DZ78" i="8"/>
  <c r="DV78" i="8"/>
  <c r="DP78" i="8"/>
  <c r="DL78" i="8"/>
  <c r="DF78" i="8"/>
  <c r="DB78" i="8"/>
  <c r="CT78" i="8"/>
  <c r="CR78" i="8"/>
  <c r="CQ78" i="8"/>
  <c r="CK78" i="8"/>
  <c r="CF78" i="8"/>
  <c r="CB78" i="8"/>
  <c r="BV78" i="8"/>
  <c r="BR78" i="8"/>
  <c r="BL78" i="8"/>
  <c r="BH78" i="8"/>
  <c r="BB78" i="8"/>
  <c r="AX78" i="8"/>
  <c r="AP78" i="8"/>
  <c r="AN78" i="8"/>
  <c r="AM78" i="8"/>
  <c r="AH78" i="8"/>
  <c r="AD78" i="8"/>
  <c r="T78" i="8"/>
  <c r="S78" i="8"/>
  <c r="V78" i="8" s="1"/>
  <c r="GL77" i="8"/>
  <c r="GH77" i="8"/>
  <c r="GF77" i="8"/>
  <c r="GD77" i="8"/>
  <c r="GB77" i="8"/>
  <c r="FX77" i="8"/>
  <c r="FV77" i="8"/>
  <c r="FT77" i="8"/>
  <c r="FR77" i="8"/>
  <c r="FM77" i="8"/>
  <c r="EO77" i="8"/>
  <c r="EJ77" i="8"/>
  <c r="EF77" i="8"/>
  <c r="DZ77" i="8"/>
  <c r="DV77" i="8"/>
  <c r="DP77" i="8"/>
  <c r="DL77" i="8"/>
  <c r="DF77" i="8"/>
  <c r="DB77" i="8"/>
  <c r="CT77" i="8"/>
  <c r="CW77" i="8" s="1"/>
  <c r="CY77" i="8" s="1"/>
  <c r="CR77" i="8"/>
  <c r="CQ77" i="8"/>
  <c r="CK77" i="8"/>
  <c r="CF77" i="8"/>
  <c r="CB77" i="8"/>
  <c r="BV77" i="8"/>
  <c r="BR77" i="8"/>
  <c r="BL77" i="8"/>
  <c r="BH77" i="8"/>
  <c r="BB77" i="8"/>
  <c r="AX77" i="8"/>
  <c r="AP77" i="8"/>
  <c r="AN77" i="8"/>
  <c r="AM77" i="8"/>
  <c r="AH77" i="8"/>
  <c r="AD77" i="8"/>
  <c r="V77" i="8"/>
  <c r="Y77" i="8" s="1"/>
  <c r="AA77" i="8" s="1"/>
  <c r="T77" i="8"/>
  <c r="S77" i="8"/>
  <c r="O77" i="8"/>
  <c r="GL76" i="8"/>
  <c r="GH76" i="8"/>
  <c r="GF76" i="8"/>
  <c r="GD76" i="8"/>
  <c r="GB76" i="8"/>
  <c r="FX76" i="8"/>
  <c r="FV76" i="8"/>
  <c r="FT76" i="8"/>
  <c r="FR76" i="8"/>
  <c r="FM76" i="8"/>
  <c r="EO76" i="8"/>
  <c r="EJ76" i="8"/>
  <c r="EF76" i="8"/>
  <c r="DZ76" i="8"/>
  <c r="DV76" i="8"/>
  <c r="DP76" i="8"/>
  <c r="DL76" i="8"/>
  <c r="DF76" i="8"/>
  <c r="DB76" i="8"/>
  <c r="CT76" i="8"/>
  <c r="CR76" i="8"/>
  <c r="CQ76" i="8"/>
  <c r="CK76" i="8"/>
  <c r="CF76" i="8"/>
  <c r="CB76" i="8"/>
  <c r="BV76" i="8"/>
  <c r="BR76" i="8"/>
  <c r="BL76" i="8"/>
  <c r="BH76" i="8"/>
  <c r="BB76" i="8"/>
  <c r="AX76" i="8"/>
  <c r="AP76" i="8"/>
  <c r="AS76" i="8" s="1"/>
  <c r="AU76" i="8" s="1"/>
  <c r="AN76" i="8"/>
  <c r="AM76" i="8"/>
  <c r="AH76" i="8"/>
  <c r="AD76" i="8"/>
  <c r="T76" i="8"/>
  <c r="S76" i="8"/>
  <c r="V76" i="8" s="1"/>
  <c r="Y76" i="8" s="1"/>
  <c r="AA76" i="8" s="1"/>
  <c r="GL75" i="8"/>
  <c r="GH75" i="8"/>
  <c r="GF75" i="8"/>
  <c r="GD75" i="8"/>
  <c r="GB75" i="8"/>
  <c r="FX75" i="8"/>
  <c r="FV75" i="8"/>
  <c r="FT75" i="8"/>
  <c r="FR75" i="8"/>
  <c r="FM75" i="8"/>
  <c r="FC75" i="8"/>
  <c r="FF75" i="8" s="1"/>
  <c r="FD75" i="8" s="1"/>
  <c r="EO75" i="8"/>
  <c r="EJ75" i="8"/>
  <c r="EF75" i="8"/>
  <c r="DZ75" i="8"/>
  <c r="DV75" i="8"/>
  <c r="DP75" i="8"/>
  <c r="DL75" i="8"/>
  <c r="DF75" i="8"/>
  <c r="DB75" i="8"/>
  <c r="CT75" i="8"/>
  <c r="CR75" i="8"/>
  <c r="CQ75" i="8"/>
  <c r="CK75" i="8"/>
  <c r="CF75" i="8"/>
  <c r="CB75" i="8"/>
  <c r="BV75" i="8"/>
  <c r="BR75" i="8"/>
  <c r="BL75" i="8"/>
  <c r="BH75" i="8"/>
  <c r="BB75" i="8"/>
  <c r="AX75" i="8"/>
  <c r="AP75" i="8"/>
  <c r="AS75" i="8" s="1"/>
  <c r="AU75" i="8" s="1"/>
  <c r="AN75" i="8"/>
  <c r="AM75" i="8"/>
  <c r="AH75" i="8"/>
  <c r="AD75" i="8"/>
  <c r="V75" i="8"/>
  <c r="Y75" i="8" s="1"/>
  <c r="AA75" i="8" s="1"/>
  <c r="T75" i="8"/>
  <c r="S75" i="8"/>
  <c r="O75" i="8"/>
  <c r="GL74" i="8"/>
  <c r="GH74" i="8"/>
  <c r="GF74" i="8"/>
  <c r="GD74" i="8"/>
  <c r="GB74" i="8"/>
  <c r="FX74" i="8"/>
  <c r="FV74" i="8"/>
  <c r="FT74" i="8"/>
  <c r="FR74" i="8"/>
  <c r="FM74" i="8"/>
  <c r="FC74" i="8"/>
  <c r="FF74" i="8" s="1"/>
  <c r="FD74" i="8" s="1"/>
  <c r="EO74" i="8"/>
  <c r="EJ74" i="8"/>
  <c r="EF74" i="8"/>
  <c r="DZ74" i="8"/>
  <c r="DV74" i="8"/>
  <c r="ER74" i="8"/>
  <c r="DP74" i="8"/>
  <c r="DL74" i="8"/>
  <c r="DF74" i="8"/>
  <c r="DB74" i="8"/>
  <c r="CT74" i="8"/>
  <c r="CW74" i="8" s="1"/>
  <c r="CY74" i="8" s="1"/>
  <c r="CR74" i="8"/>
  <c r="CQ74" i="8"/>
  <c r="CK74" i="8"/>
  <c r="CF74" i="8"/>
  <c r="CB74" i="8"/>
  <c r="BV74" i="8"/>
  <c r="BR74" i="8"/>
  <c r="BL74" i="8"/>
  <c r="BH74" i="8"/>
  <c r="BB74" i="8"/>
  <c r="AX74" i="8"/>
  <c r="AP74" i="8"/>
  <c r="AS74" i="8" s="1"/>
  <c r="AU74" i="8" s="1"/>
  <c r="AN74" i="8"/>
  <c r="AM74" i="8"/>
  <c r="AH74" i="8"/>
  <c r="AD74" i="8"/>
  <c r="T74" i="8"/>
  <c r="S74" i="8"/>
  <c r="V74" i="8" s="1"/>
  <c r="Y74" i="8" s="1"/>
  <c r="AA74" i="8" s="1"/>
  <c r="GL73" i="8"/>
  <c r="GH73" i="8"/>
  <c r="GF73" i="8"/>
  <c r="GD73" i="8"/>
  <c r="GB73" i="8"/>
  <c r="FX73" i="8"/>
  <c r="FV73" i="8"/>
  <c r="FT73" i="8"/>
  <c r="FR73" i="8"/>
  <c r="FM73" i="8"/>
  <c r="EO73" i="8"/>
  <c r="EJ73" i="8"/>
  <c r="EF73" i="8"/>
  <c r="DZ73" i="8"/>
  <c r="DV73" i="8"/>
  <c r="DP73" i="8"/>
  <c r="DL73" i="8"/>
  <c r="DF73" i="8"/>
  <c r="DB73" i="8"/>
  <c r="CT73" i="8"/>
  <c r="CW73" i="8" s="1"/>
  <c r="CY73" i="8" s="1"/>
  <c r="CR73" i="8"/>
  <c r="CQ73" i="8"/>
  <c r="CK73" i="8"/>
  <c r="CF73" i="8"/>
  <c r="CB73" i="8"/>
  <c r="BV73" i="8"/>
  <c r="BR73" i="8"/>
  <c r="BL73" i="8"/>
  <c r="BH73" i="8"/>
  <c r="BB73" i="8"/>
  <c r="AX73" i="8"/>
  <c r="AP73" i="8"/>
  <c r="AN73" i="8"/>
  <c r="AM73" i="8"/>
  <c r="AH73" i="8"/>
  <c r="AD73" i="8"/>
  <c r="V73" i="8"/>
  <c r="T73" i="8"/>
  <c r="S73" i="8"/>
  <c r="O73" i="8"/>
  <c r="GL72" i="8"/>
  <c r="GH72" i="8"/>
  <c r="GF72" i="8"/>
  <c r="GD72" i="8"/>
  <c r="GB72" i="8"/>
  <c r="FX72" i="8"/>
  <c r="FV72" i="8"/>
  <c r="FT72" i="8"/>
  <c r="FR72" i="8"/>
  <c r="FM72" i="8"/>
  <c r="EO72" i="8"/>
  <c r="EJ72" i="8"/>
  <c r="EF72" i="8"/>
  <c r="DZ72" i="8"/>
  <c r="DV72" i="8"/>
  <c r="DP72" i="8"/>
  <c r="DL72" i="8"/>
  <c r="DF72" i="8"/>
  <c r="DB72" i="8"/>
  <c r="CT72" i="8"/>
  <c r="CW72" i="8" s="1"/>
  <c r="CY72" i="8" s="1"/>
  <c r="CR72" i="8"/>
  <c r="CQ72" i="8"/>
  <c r="CK72" i="8"/>
  <c r="CF72" i="8"/>
  <c r="CB72" i="8"/>
  <c r="BV72" i="8"/>
  <c r="BR72" i="8"/>
  <c r="BL72" i="8"/>
  <c r="BH72" i="8"/>
  <c r="BB72" i="8"/>
  <c r="AX72" i="8"/>
  <c r="AP72" i="8"/>
  <c r="AN72" i="8"/>
  <c r="AM72" i="8"/>
  <c r="AH72" i="8"/>
  <c r="AD72" i="8"/>
  <c r="T72" i="8"/>
  <c r="S72" i="8"/>
  <c r="V72" i="8" s="1"/>
  <c r="Y72" i="8" s="1"/>
  <c r="AA72" i="8" s="1"/>
  <c r="GL71" i="8"/>
  <c r="GH71" i="8"/>
  <c r="GF71" i="8"/>
  <c r="GD71" i="8"/>
  <c r="GB71" i="8"/>
  <c r="FX71" i="8"/>
  <c r="FV71" i="8"/>
  <c r="FT71" i="8"/>
  <c r="FR71" i="8"/>
  <c r="FM71" i="8"/>
  <c r="EO71" i="8"/>
  <c r="EJ71" i="8"/>
  <c r="EF71" i="8"/>
  <c r="DZ71" i="8"/>
  <c r="DV71" i="8"/>
  <c r="DP71" i="8"/>
  <c r="DL71" i="8"/>
  <c r="DF71" i="8"/>
  <c r="DB71" i="8"/>
  <c r="CT71" i="8"/>
  <c r="CR71" i="8"/>
  <c r="CQ71" i="8"/>
  <c r="CK71" i="8"/>
  <c r="CF71" i="8"/>
  <c r="CB71" i="8"/>
  <c r="BV71" i="8"/>
  <c r="BR71" i="8"/>
  <c r="BL71" i="8"/>
  <c r="BH71" i="8"/>
  <c r="BB71" i="8"/>
  <c r="AX71" i="8"/>
  <c r="AP71" i="8"/>
  <c r="AN71" i="8"/>
  <c r="AM71" i="8"/>
  <c r="AH71" i="8"/>
  <c r="AD71" i="8"/>
  <c r="V71" i="8"/>
  <c r="T71" i="8"/>
  <c r="S71" i="8"/>
  <c r="O71" i="8"/>
  <c r="GL70" i="8"/>
  <c r="GH70" i="8"/>
  <c r="GF70" i="8"/>
  <c r="GD70" i="8"/>
  <c r="GB70" i="8"/>
  <c r="FX70" i="8"/>
  <c r="FV70" i="8"/>
  <c r="FT70" i="8"/>
  <c r="FR70" i="8"/>
  <c r="FM70" i="8"/>
  <c r="EO70" i="8"/>
  <c r="EJ70" i="8"/>
  <c r="EF70" i="8"/>
  <c r="DZ70" i="8"/>
  <c r="DV70" i="8"/>
  <c r="DP70" i="8"/>
  <c r="DL70" i="8"/>
  <c r="DF70" i="8"/>
  <c r="DB70" i="8"/>
  <c r="CT70" i="8"/>
  <c r="CR70" i="8"/>
  <c r="CQ70" i="8"/>
  <c r="CK70" i="8"/>
  <c r="CF70" i="8"/>
  <c r="CB70" i="8"/>
  <c r="BV70" i="8"/>
  <c r="BR70" i="8"/>
  <c r="BL70" i="8"/>
  <c r="BH70" i="8"/>
  <c r="BB70" i="8"/>
  <c r="AX70" i="8"/>
  <c r="AP70" i="8"/>
  <c r="AS70" i="8" s="1"/>
  <c r="AU70" i="8" s="1"/>
  <c r="AN70" i="8"/>
  <c r="AM70" i="8"/>
  <c r="AH70" i="8"/>
  <c r="AD70" i="8"/>
  <c r="T70" i="8"/>
  <c r="S70" i="8"/>
  <c r="V70" i="8" s="1"/>
  <c r="GL69" i="8"/>
  <c r="GH69" i="8"/>
  <c r="GF69" i="8"/>
  <c r="GD69" i="8"/>
  <c r="GB69" i="8"/>
  <c r="FX69" i="8"/>
  <c r="FV69" i="8"/>
  <c r="FT69" i="8"/>
  <c r="FR69" i="8"/>
  <c r="FM69" i="8"/>
  <c r="EO69" i="8"/>
  <c r="EJ69" i="8"/>
  <c r="EF69" i="8"/>
  <c r="DZ69" i="8"/>
  <c r="DV69" i="8"/>
  <c r="DP69" i="8"/>
  <c r="DL69" i="8"/>
  <c r="DF69" i="8"/>
  <c r="DB69" i="8"/>
  <c r="CT69" i="8"/>
  <c r="CR69" i="8"/>
  <c r="CQ69" i="8"/>
  <c r="CK69" i="8"/>
  <c r="CF69" i="8"/>
  <c r="CB69" i="8"/>
  <c r="BV69" i="8"/>
  <c r="BR69" i="8"/>
  <c r="BL69" i="8"/>
  <c r="BH69" i="8"/>
  <c r="BB69" i="8"/>
  <c r="AX69" i="8"/>
  <c r="AP69" i="8"/>
  <c r="AN69" i="8"/>
  <c r="AM69" i="8"/>
  <c r="AH69" i="8"/>
  <c r="AD69" i="8"/>
  <c r="V69" i="8"/>
  <c r="Y69" i="8" s="1"/>
  <c r="AA69" i="8" s="1"/>
  <c r="T69" i="8"/>
  <c r="S69" i="8"/>
  <c r="O69" i="8"/>
  <c r="GL68" i="8"/>
  <c r="GH68" i="8"/>
  <c r="GF68" i="8"/>
  <c r="GD68" i="8"/>
  <c r="GB68" i="8"/>
  <c r="FX68" i="8"/>
  <c r="FV68" i="8"/>
  <c r="FT68" i="8"/>
  <c r="FR68" i="8"/>
  <c r="FM68" i="8"/>
  <c r="EO68" i="8"/>
  <c r="EJ68" i="8"/>
  <c r="EF68" i="8"/>
  <c r="DZ68" i="8"/>
  <c r="DV68" i="8"/>
  <c r="DP68" i="8"/>
  <c r="DL68" i="8"/>
  <c r="DF68" i="8"/>
  <c r="DB68" i="8"/>
  <c r="CT68" i="8"/>
  <c r="CW68" i="8" s="1"/>
  <c r="CY68" i="8" s="1"/>
  <c r="CR68" i="8"/>
  <c r="CQ68" i="8"/>
  <c r="CK68" i="8"/>
  <c r="CF68" i="8"/>
  <c r="CB68" i="8"/>
  <c r="BV68" i="8"/>
  <c r="BR68" i="8"/>
  <c r="BL68" i="8"/>
  <c r="BH68" i="8"/>
  <c r="BB68" i="8"/>
  <c r="AX68" i="8"/>
  <c r="AP68" i="8"/>
  <c r="AN68" i="8"/>
  <c r="AM68" i="8"/>
  <c r="AH68" i="8"/>
  <c r="AD68" i="8"/>
  <c r="T68" i="8"/>
  <c r="S68" i="8"/>
  <c r="V68" i="8" s="1"/>
  <c r="GL67" i="8"/>
  <c r="GH67" i="8"/>
  <c r="GF67" i="8"/>
  <c r="GD67" i="8"/>
  <c r="GB67" i="8"/>
  <c r="FX67" i="8"/>
  <c r="FV67" i="8"/>
  <c r="FT67" i="8"/>
  <c r="FR67" i="8"/>
  <c r="FM67" i="8"/>
  <c r="EO67" i="8"/>
  <c r="EJ67" i="8"/>
  <c r="EF67" i="8"/>
  <c r="DZ67" i="8"/>
  <c r="DV67" i="8"/>
  <c r="DP67" i="8"/>
  <c r="DL67" i="8"/>
  <c r="DF67" i="8"/>
  <c r="DB67" i="8"/>
  <c r="CT67" i="8"/>
  <c r="CR67" i="8"/>
  <c r="CQ67" i="8"/>
  <c r="CK67" i="8"/>
  <c r="CF67" i="8"/>
  <c r="CB67" i="8"/>
  <c r="BV67" i="8"/>
  <c r="BR67" i="8"/>
  <c r="BL67" i="8"/>
  <c r="BH67" i="8"/>
  <c r="BB67" i="8"/>
  <c r="AX67" i="8"/>
  <c r="AP67" i="8"/>
  <c r="AN67" i="8"/>
  <c r="AM67" i="8"/>
  <c r="AH67" i="8"/>
  <c r="AD67" i="8"/>
  <c r="V67" i="8"/>
  <c r="T67" i="8"/>
  <c r="S67" i="8"/>
  <c r="O67" i="8"/>
  <c r="GL66" i="8"/>
  <c r="GH66" i="8"/>
  <c r="GF66" i="8"/>
  <c r="GD66" i="8"/>
  <c r="GB66" i="8"/>
  <c r="FX66" i="8"/>
  <c r="FV66" i="8"/>
  <c r="FT66" i="8"/>
  <c r="FR66" i="8"/>
  <c r="FM66" i="8"/>
  <c r="EO66" i="8"/>
  <c r="EJ66" i="8"/>
  <c r="EF66" i="8"/>
  <c r="DZ66" i="8"/>
  <c r="DV66" i="8"/>
  <c r="DP66" i="8"/>
  <c r="DL66" i="8"/>
  <c r="DF66" i="8"/>
  <c r="DB66" i="8"/>
  <c r="CT66" i="8"/>
  <c r="CW66" i="8" s="1"/>
  <c r="CY66" i="8" s="1"/>
  <c r="CR66" i="8"/>
  <c r="CQ66" i="8"/>
  <c r="CK66" i="8"/>
  <c r="CF66" i="8"/>
  <c r="CB66" i="8"/>
  <c r="BV66" i="8"/>
  <c r="BR66" i="8"/>
  <c r="BL66" i="8"/>
  <c r="BH66" i="8"/>
  <c r="BB66" i="8"/>
  <c r="AX66" i="8"/>
  <c r="AP66" i="8"/>
  <c r="AN66" i="8"/>
  <c r="AM66" i="8"/>
  <c r="AH66" i="8"/>
  <c r="AD66" i="8"/>
  <c r="T66" i="8"/>
  <c r="S66" i="8"/>
  <c r="V66" i="8" s="1"/>
  <c r="GL65" i="8"/>
  <c r="GH65" i="8"/>
  <c r="GF65" i="8"/>
  <c r="GD65" i="8"/>
  <c r="GB65" i="8"/>
  <c r="FX65" i="8"/>
  <c r="FV65" i="8"/>
  <c r="FT65" i="8"/>
  <c r="FR65" i="8"/>
  <c r="FM65" i="8"/>
  <c r="EO65" i="8"/>
  <c r="EJ65" i="8"/>
  <c r="EF65" i="8"/>
  <c r="DZ65" i="8"/>
  <c r="DV65" i="8"/>
  <c r="DP65" i="8"/>
  <c r="DL65" i="8"/>
  <c r="DF65" i="8"/>
  <c r="DB65" i="8"/>
  <c r="CT65" i="8"/>
  <c r="CR65" i="8"/>
  <c r="CQ65" i="8"/>
  <c r="CK65" i="8"/>
  <c r="CF65" i="8"/>
  <c r="CB65" i="8"/>
  <c r="BV65" i="8"/>
  <c r="BR65" i="8"/>
  <c r="BL65" i="8"/>
  <c r="BH65" i="8"/>
  <c r="CO65" i="8"/>
  <c r="BB65" i="8"/>
  <c r="AX65" i="8"/>
  <c r="AP65" i="8"/>
  <c r="AS65" i="8" s="1"/>
  <c r="AU65" i="8" s="1"/>
  <c r="AN65" i="8"/>
  <c r="AM65" i="8"/>
  <c r="AH65" i="8"/>
  <c r="AD65" i="8"/>
  <c r="V65" i="8"/>
  <c r="Y65" i="8" s="1"/>
  <c r="AA65" i="8" s="1"/>
  <c r="T65" i="8"/>
  <c r="S65" i="8"/>
  <c r="O65" i="8"/>
  <c r="GL64" i="8"/>
  <c r="GH64" i="8"/>
  <c r="GF64" i="8"/>
  <c r="GD64" i="8"/>
  <c r="GB64" i="8"/>
  <c r="FX64" i="8"/>
  <c r="FV64" i="8"/>
  <c r="FT64" i="8"/>
  <c r="FR64" i="8"/>
  <c r="FM64" i="8"/>
  <c r="EO64" i="8"/>
  <c r="EJ64" i="8"/>
  <c r="EF64" i="8"/>
  <c r="DZ64" i="8"/>
  <c r="DV64" i="8"/>
  <c r="DP64" i="8"/>
  <c r="DL64" i="8"/>
  <c r="DF64" i="8"/>
  <c r="DB64" i="8"/>
  <c r="CT64" i="8"/>
  <c r="CW64" i="8" s="1"/>
  <c r="CY64" i="8" s="1"/>
  <c r="CR64" i="8"/>
  <c r="CQ64" i="8"/>
  <c r="CK64" i="8"/>
  <c r="CF64" i="8"/>
  <c r="CB64" i="8"/>
  <c r="BV64" i="8"/>
  <c r="BR64" i="8"/>
  <c r="BL64" i="8"/>
  <c r="BH64" i="8"/>
  <c r="BB64" i="8"/>
  <c r="AX64" i="8"/>
  <c r="AP64" i="8"/>
  <c r="AN64" i="8"/>
  <c r="AM64" i="8"/>
  <c r="AH64" i="8"/>
  <c r="AD64" i="8"/>
  <c r="T64" i="8"/>
  <c r="S64" i="8"/>
  <c r="V64" i="8" s="1"/>
  <c r="GL63" i="8"/>
  <c r="GH63" i="8"/>
  <c r="GF63" i="8"/>
  <c r="GD63" i="8"/>
  <c r="GB63" i="8"/>
  <c r="FX63" i="8"/>
  <c r="FV63" i="8"/>
  <c r="FT63" i="8"/>
  <c r="FR63" i="8"/>
  <c r="FM63" i="8"/>
  <c r="EO63" i="8"/>
  <c r="EJ63" i="8"/>
  <c r="EF63" i="8"/>
  <c r="DZ63" i="8"/>
  <c r="DV63" i="8"/>
  <c r="DP63" i="8"/>
  <c r="DL63" i="8"/>
  <c r="DF63" i="8"/>
  <c r="DB63" i="8"/>
  <c r="CT63" i="8"/>
  <c r="CW63" i="8" s="1"/>
  <c r="CY63" i="8" s="1"/>
  <c r="CR63" i="8"/>
  <c r="CQ63" i="8"/>
  <c r="CK63" i="8"/>
  <c r="CF63" i="8"/>
  <c r="CB63" i="8"/>
  <c r="BV63" i="8"/>
  <c r="BR63" i="8"/>
  <c r="BL63" i="8"/>
  <c r="BH63" i="8"/>
  <c r="BB63" i="8"/>
  <c r="AX63" i="8"/>
  <c r="AP63" i="8"/>
  <c r="AS63" i="8" s="1"/>
  <c r="AU63" i="8" s="1"/>
  <c r="AN63" i="8"/>
  <c r="AM63" i="8"/>
  <c r="AH63" i="8"/>
  <c r="AD63" i="8"/>
  <c r="V63" i="8"/>
  <c r="T63" i="8"/>
  <c r="S63" i="8"/>
  <c r="O63" i="8"/>
  <c r="GL62" i="8"/>
  <c r="GH62" i="8"/>
  <c r="GF62" i="8"/>
  <c r="GD62" i="8"/>
  <c r="GB62" i="8"/>
  <c r="FX62" i="8"/>
  <c r="FV62" i="8"/>
  <c r="FT62" i="8"/>
  <c r="FR62" i="8"/>
  <c r="FM62" i="8"/>
  <c r="EO62" i="8"/>
  <c r="EJ62" i="8"/>
  <c r="EF62" i="8"/>
  <c r="DZ62" i="8"/>
  <c r="DV62" i="8"/>
  <c r="DP62" i="8"/>
  <c r="DL62" i="8"/>
  <c r="DF62" i="8"/>
  <c r="DB62" i="8"/>
  <c r="CT62" i="8"/>
  <c r="CR62" i="8"/>
  <c r="CQ62" i="8"/>
  <c r="CK62" i="8"/>
  <c r="CF62" i="8"/>
  <c r="CB62" i="8"/>
  <c r="BV62" i="8"/>
  <c r="BR62" i="8"/>
  <c r="BL62" i="8"/>
  <c r="BH62" i="8"/>
  <c r="BB62" i="8"/>
  <c r="AX62" i="8"/>
  <c r="AP62" i="8"/>
  <c r="AS62" i="8" s="1"/>
  <c r="AU62" i="8" s="1"/>
  <c r="AN62" i="8"/>
  <c r="AM62" i="8"/>
  <c r="AH62" i="8"/>
  <c r="AD62" i="8"/>
  <c r="T62" i="8"/>
  <c r="S62" i="8"/>
  <c r="V62" i="8" s="1"/>
  <c r="Y62" i="8" s="1"/>
  <c r="AA62" i="8" s="1"/>
  <c r="GL61" i="8"/>
  <c r="GH61" i="8"/>
  <c r="GF61" i="8"/>
  <c r="GD61" i="8"/>
  <c r="GB61" i="8"/>
  <c r="FX61" i="8"/>
  <c r="FV61" i="8"/>
  <c r="FT61" i="8"/>
  <c r="FR61" i="8"/>
  <c r="FM61" i="8"/>
  <c r="EO61" i="8"/>
  <c r="EJ61" i="8"/>
  <c r="EF61" i="8"/>
  <c r="DZ61" i="8"/>
  <c r="DV61" i="8"/>
  <c r="DP61" i="8"/>
  <c r="DL61" i="8"/>
  <c r="DF61" i="8"/>
  <c r="DB61" i="8"/>
  <c r="CT61" i="8"/>
  <c r="CR61" i="8"/>
  <c r="CQ61" i="8"/>
  <c r="CK61" i="8"/>
  <c r="CF61" i="8"/>
  <c r="CB61" i="8"/>
  <c r="BV61" i="8"/>
  <c r="BR61" i="8"/>
  <c r="BL61" i="8"/>
  <c r="BH61" i="8"/>
  <c r="BB61" i="8"/>
  <c r="AX61" i="8"/>
  <c r="AP61" i="8"/>
  <c r="AS61" i="8" s="1"/>
  <c r="AU61" i="8" s="1"/>
  <c r="AN61" i="8"/>
  <c r="AM61" i="8"/>
  <c r="AH61" i="8"/>
  <c r="AD61" i="8"/>
  <c r="V61" i="8"/>
  <c r="Y61" i="8" s="1"/>
  <c r="AA61" i="8" s="1"/>
  <c r="T61" i="8"/>
  <c r="S61" i="8"/>
  <c r="O61" i="8"/>
  <c r="GL60" i="8"/>
  <c r="GH60" i="8"/>
  <c r="GF60" i="8"/>
  <c r="GD60" i="8"/>
  <c r="GB60" i="8"/>
  <c r="FX60" i="8"/>
  <c r="FV60" i="8"/>
  <c r="FT60" i="8"/>
  <c r="FR60" i="8"/>
  <c r="FM60" i="8"/>
  <c r="EO60" i="8"/>
  <c r="EJ60" i="8"/>
  <c r="EF60" i="8"/>
  <c r="DZ60" i="8"/>
  <c r="DV60" i="8"/>
  <c r="DP60" i="8"/>
  <c r="DL60" i="8"/>
  <c r="DF60" i="8"/>
  <c r="DB60" i="8"/>
  <c r="CT60" i="8"/>
  <c r="CW60" i="8" s="1"/>
  <c r="CY60" i="8" s="1"/>
  <c r="CR60" i="8"/>
  <c r="CQ60" i="8"/>
  <c r="CK60" i="8"/>
  <c r="CF60" i="8"/>
  <c r="CB60" i="8"/>
  <c r="BV60" i="8"/>
  <c r="BR60" i="8"/>
  <c r="BL60" i="8"/>
  <c r="BH60" i="8"/>
  <c r="BB60" i="8"/>
  <c r="AX60" i="8"/>
  <c r="AP60" i="8"/>
  <c r="AS60" i="8" s="1"/>
  <c r="AU60" i="8" s="1"/>
  <c r="AN60" i="8"/>
  <c r="AM60" i="8"/>
  <c r="AH60" i="8"/>
  <c r="AD60" i="8"/>
  <c r="T60" i="8"/>
  <c r="S60" i="8"/>
  <c r="V60" i="8" s="1"/>
  <c r="GL59" i="8"/>
  <c r="GH59" i="8"/>
  <c r="GF59" i="8"/>
  <c r="GD59" i="8"/>
  <c r="GB59" i="8"/>
  <c r="FX59" i="8"/>
  <c r="FV59" i="8"/>
  <c r="FT59" i="8"/>
  <c r="FR59" i="8"/>
  <c r="FM59" i="8"/>
  <c r="EO59" i="8"/>
  <c r="EJ59" i="8"/>
  <c r="EF59" i="8"/>
  <c r="DZ59" i="8"/>
  <c r="DV59" i="8"/>
  <c r="DP59" i="8"/>
  <c r="DL59" i="8"/>
  <c r="DF59" i="8"/>
  <c r="DB59" i="8"/>
  <c r="CT59" i="8"/>
  <c r="CR59" i="8"/>
  <c r="CQ59" i="8"/>
  <c r="CK59" i="8"/>
  <c r="CF59" i="8"/>
  <c r="CB59" i="8"/>
  <c r="BV59" i="8"/>
  <c r="BR59" i="8"/>
  <c r="CO59" i="8"/>
  <c r="BL59" i="8"/>
  <c r="BH59" i="8"/>
  <c r="BB59" i="8"/>
  <c r="AX59" i="8"/>
  <c r="AP59" i="8"/>
  <c r="AN59" i="8"/>
  <c r="AM59" i="8"/>
  <c r="AH59" i="8"/>
  <c r="AD59" i="8"/>
  <c r="V59" i="8"/>
  <c r="T59" i="8"/>
  <c r="S59" i="8"/>
  <c r="O59" i="8"/>
  <c r="GL58" i="8"/>
  <c r="GH58" i="8"/>
  <c r="GF58" i="8"/>
  <c r="GD58" i="8"/>
  <c r="GB58" i="8"/>
  <c r="FX58" i="8"/>
  <c r="FV58" i="8"/>
  <c r="FT58" i="8"/>
  <c r="FR58" i="8"/>
  <c r="FM58" i="8"/>
  <c r="FC58" i="8"/>
  <c r="FF58" i="8" s="1"/>
  <c r="FD58" i="8" s="1"/>
  <c r="EO58" i="8"/>
  <c r="EJ58" i="8"/>
  <c r="EF58" i="8"/>
  <c r="DZ58" i="8"/>
  <c r="DV58" i="8"/>
  <c r="ER58" i="8"/>
  <c r="DP58" i="8"/>
  <c r="DL58" i="8"/>
  <c r="DF58" i="8"/>
  <c r="DB58" i="8"/>
  <c r="CT58" i="8"/>
  <c r="CR58" i="8"/>
  <c r="CQ58" i="8"/>
  <c r="CK58" i="8"/>
  <c r="CF58" i="8"/>
  <c r="CB58" i="8"/>
  <c r="BV58" i="8"/>
  <c r="BR58" i="8"/>
  <c r="BL58" i="8"/>
  <c r="BH58" i="8"/>
  <c r="BB58" i="8"/>
  <c r="AX58" i="8"/>
  <c r="AP58" i="8"/>
  <c r="AS58" i="8" s="1"/>
  <c r="AU58" i="8" s="1"/>
  <c r="AN58" i="8"/>
  <c r="AM58" i="8"/>
  <c r="AH58" i="8"/>
  <c r="AD58" i="8"/>
  <c r="V58" i="8"/>
  <c r="Y58" i="8" s="1"/>
  <c r="AA58" i="8" s="1"/>
  <c r="T58" i="8"/>
  <c r="S58" i="8"/>
  <c r="GL57" i="8"/>
  <c r="GH57" i="8"/>
  <c r="GF57" i="8"/>
  <c r="GD57" i="8"/>
  <c r="GB57" i="8"/>
  <c r="FX57" i="8"/>
  <c r="FV57" i="8"/>
  <c r="FT57" i="8"/>
  <c r="FR57" i="8"/>
  <c r="FM57" i="8"/>
  <c r="EO57" i="8"/>
  <c r="EJ57" i="8"/>
  <c r="EF57" i="8"/>
  <c r="DZ57" i="8"/>
  <c r="DV57" i="8"/>
  <c r="DP57" i="8"/>
  <c r="DL57" i="8"/>
  <c r="DF57" i="8"/>
  <c r="DB57" i="8"/>
  <c r="CT57" i="8"/>
  <c r="CR57" i="8"/>
  <c r="CQ57" i="8"/>
  <c r="CK57" i="8"/>
  <c r="CF57" i="8"/>
  <c r="CB57" i="8"/>
  <c r="BV57" i="8"/>
  <c r="BR57" i="8"/>
  <c r="BL57" i="8"/>
  <c r="BH57" i="8"/>
  <c r="BB57" i="8"/>
  <c r="AX57" i="8"/>
  <c r="AP57" i="8"/>
  <c r="AS57" i="8" s="1"/>
  <c r="AU57" i="8" s="1"/>
  <c r="AN57" i="8"/>
  <c r="AM57" i="8"/>
  <c r="AH57" i="8"/>
  <c r="AD57" i="8"/>
  <c r="V57" i="8"/>
  <c r="Y57" i="8" s="1"/>
  <c r="AA57" i="8" s="1"/>
  <c r="T57" i="8"/>
  <c r="S57" i="8"/>
  <c r="O57" i="8"/>
  <c r="GL56" i="8"/>
  <c r="GH56" i="8"/>
  <c r="GF56" i="8"/>
  <c r="GD56" i="8"/>
  <c r="GB56" i="8"/>
  <c r="FX56" i="8"/>
  <c r="FV56" i="8"/>
  <c r="FT56" i="8"/>
  <c r="FR56" i="8"/>
  <c r="FM56" i="8"/>
  <c r="EO56" i="8"/>
  <c r="EJ56" i="8"/>
  <c r="EF56" i="8"/>
  <c r="DZ56" i="8"/>
  <c r="DV56" i="8"/>
  <c r="DP56" i="8"/>
  <c r="DL56" i="8"/>
  <c r="DF56" i="8"/>
  <c r="DB56" i="8"/>
  <c r="CT56" i="8"/>
  <c r="CW56" i="8" s="1"/>
  <c r="CY56" i="8" s="1"/>
  <c r="CR56" i="8"/>
  <c r="CQ56" i="8"/>
  <c r="CK56" i="8"/>
  <c r="CF56" i="8"/>
  <c r="CB56" i="8"/>
  <c r="BV56" i="8"/>
  <c r="BR56" i="8"/>
  <c r="BL56" i="8"/>
  <c r="BH56" i="8"/>
  <c r="BB56" i="8"/>
  <c r="AX56" i="8"/>
  <c r="AP56" i="8"/>
  <c r="AN56" i="8"/>
  <c r="AM56" i="8"/>
  <c r="AH56" i="8"/>
  <c r="AD56" i="8"/>
  <c r="T56" i="8"/>
  <c r="S56" i="8"/>
  <c r="V56" i="8" s="1"/>
  <c r="GL55" i="8"/>
  <c r="GH55" i="8"/>
  <c r="GF55" i="8"/>
  <c r="GD55" i="8"/>
  <c r="GB55" i="8"/>
  <c r="FX55" i="8"/>
  <c r="FV55" i="8"/>
  <c r="FT55" i="8"/>
  <c r="FR55" i="8"/>
  <c r="FM55" i="8"/>
  <c r="EO55" i="8"/>
  <c r="EJ55" i="8"/>
  <c r="EF55" i="8"/>
  <c r="DZ55" i="8"/>
  <c r="DV55" i="8"/>
  <c r="DP55" i="8"/>
  <c r="DL55" i="8"/>
  <c r="DF55" i="8"/>
  <c r="DB55" i="8"/>
  <c r="CT55" i="8"/>
  <c r="CW55" i="8" s="1"/>
  <c r="CY55" i="8" s="1"/>
  <c r="CR55" i="8"/>
  <c r="CQ55" i="8"/>
  <c r="CK55" i="8"/>
  <c r="CF55" i="8"/>
  <c r="CB55" i="8"/>
  <c r="BV55" i="8"/>
  <c r="BR55" i="8"/>
  <c r="BL55" i="8"/>
  <c r="BH55" i="8"/>
  <c r="CN55" i="8"/>
  <c r="BB55" i="8"/>
  <c r="AX55" i="8"/>
  <c r="AP55" i="8"/>
  <c r="AN55" i="8"/>
  <c r="AM55" i="8"/>
  <c r="AH55" i="8"/>
  <c r="AD55" i="8"/>
  <c r="V55" i="8"/>
  <c r="T55" i="8"/>
  <c r="S55" i="8"/>
  <c r="O55" i="8"/>
  <c r="GF54" i="8"/>
  <c r="GD54" i="8"/>
  <c r="GB54" i="8"/>
  <c r="FX54" i="8"/>
  <c r="FV54" i="8"/>
  <c r="FT54" i="8"/>
  <c r="FR54" i="8"/>
  <c r="FM54" i="8"/>
  <c r="EO54" i="8"/>
  <c r="EJ54" i="8"/>
  <c r="EF54" i="8"/>
  <c r="DZ54" i="8"/>
  <c r="DV54" i="8"/>
  <c r="DP54" i="8"/>
  <c r="DL54" i="8"/>
  <c r="DF54" i="8"/>
  <c r="DB54" i="8"/>
  <c r="CT54" i="8"/>
  <c r="FY54" i="8" s="1"/>
  <c r="CR54" i="8"/>
  <c r="CQ54" i="8"/>
  <c r="CK54" i="8"/>
  <c r="CF54" i="8"/>
  <c r="CB54" i="8"/>
  <c r="BV54" i="8"/>
  <c r="BR54" i="8"/>
  <c r="BL54" i="8"/>
  <c r="BH54" i="8"/>
  <c r="BB54" i="8"/>
  <c r="AX54" i="8"/>
  <c r="AN54" i="8"/>
  <c r="AM54" i="8"/>
  <c r="AP54" i="8" s="1"/>
  <c r="AH54" i="8"/>
  <c r="AD54" i="8"/>
  <c r="V54" i="8"/>
  <c r="T54" i="8"/>
  <c r="S54" i="8"/>
  <c r="GH53" i="8"/>
  <c r="GF53" i="8"/>
  <c r="GD53" i="8"/>
  <c r="GB53" i="8"/>
  <c r="FX53" i="8"/>
  <c r="FV53" i="8"/>
  <c r="FT53" i="8"/>
  <c r="FR53" i="8"/>
  <c r="FM53" i="8"/>
  <c r="EO53" i="8"/>
  <c r="EJ53" i="8"/>
  <c r="EF53" i="8"/>
  <c r="DZ53" i="8"/>
  <c r="DV53" i="8"/>
  <c r="DP53" i="8"/>
  <c r="DL53" i="8"/>
  <c r="DF53" i="8"/>
  <c r="DB53" i="8"/>
  <c r="CT53" i="8"/>
  <c r="FY53" i="8" s="1"/>
  <c r="CR53" i="8"/>
  <c r="CQ53" i="8"/>
  <c r="CK53" i="8"/>
  <c r="CF53" i="8"/>
  <c r="CB53" i="8"/>
  <c r="BV53" i="8"/>
  <c r="BR53" i="8"/>
  <c r="BL53" i="8"/>
  <c r="BH53" i="8"/>
  <c r="BB53" i="8"/>
  <c r="AX53" i="8"/>
  <c r="AP53" i="8"/>
  <c r="FO53" i="8" s="1"/>
  <c r="AN53" i="8"/>
  <c r="AM53" i="8"/>
  <c r="AH53" i="8"/>
  <c r="AD53" i="8"/>
  <c r="V53" i="8"/>
  <c r="T53" i="8"/>
  <c r="S53" i="8"/>
  <c r="O53" i="8"/>
  <c r="GH52" i="8"/>
  <c r="GF52" i="8"/>
  <c r="GD52" i="8"/>
  <c r="GB52" i="8"/>
  <c r="FX52" i="8"/>
  <c r="FT52" i="8"/>
  <c r="FR52" i="8"/>
  <c r="FM52" i="8"/>
  <c r="EO52" i="8"/>
  <c r="EJ52" i="8"/>
  <c r="EF52" i="8"/>
  <c r="DZ52" i="8"/>
  <c r="DV52" i="8"/>
  <c r="DP52" i="8"/>
  <c r="DL52" i="8"/>
  <c r="DF52" i="8"/>
  <c r="DB52" i="8"/>
  <c r="CT52" i="8"/>
  <c r="CR52" i="8"/>
  <c r="CQ52" i="8"/>
  <c r="CK52" i="8"/>
  <c r="CF52" i="8"/>
  <c r="CB52" i="8"/>
  <c r="BV52" i="8"/>
  <c r="BR52" i="8"/>
  <c r="BL52" i="8"/>
  <c r="BH52" i="8"/>
  <c r="BB52" i="8"/>
  <c r="AX52" i="8"/>
  <c r="AN52" i="8"/>
  <c r="AM52" i="8"/>
  <c r="AP52" i="8" s="1"/>
  <c r="FO52" i="8" s="1"/>
  <c r="AH52" i="8"/>
  <c r="AD52" i="8"/>
  <c r="T52" i="8"/>
  <c r="S52" i="8"/>
  <c r="V52" i="8" s="1"/>
  <c r="GH51" i="8"/>
  <c r="GF51" i="8"/>
  <c r="GD51" i="8"/>
  <c r="GB51" i="8"/>
  <c r="FX51" i="8"/>
  <c r="FV51" i="8"/>
  <c r="FT51" i="8"/>
  <c r="FR51" i="8"/>
  <c r="FM51" i="8"/>
  <c r="EO51" i="8"/>
  <c r="EJ51" i="8"/>
  <c r="EF51" i="8"/>
  <c r="DZ51" i="8"/>
  <c r="DV51" i="8"/>
  <c r="DP51" i="8"/>
  <c r="DL51" i="8"/>
  <c r="DF51" i="8"/>
  <c r="DB51" i="8"/>
  <c r="CT51" i="8"/>
  <c r="FY51" i="8" s="1"/>
  <c r="CR51" i="8"/>
  <c r="CQ51" i="8"/>
  <c r="CK51" i="8"/>
  <c r="CF51" i="8"/>
  <c r="CB51" i="8"/>
  <c r="BV51" i="8"/>
  <c r="BR51" i="8"/>
  <c r="BL51" i="8"/>
  <c r="BH51" i="8"/>
  <c r="BB51" i="8"/>
  <c r="AX51" i="8"/>
  <c r="AP51" i="8"/>
  <c r="FO51" i="8" s="1"/>
  <c r="AN51" i="8"/>
  <c r="AM51" i="8"/>
  <c r="AH51" i="8"/>
  <c r="AD51" i="8"/>
  <c r="V51" i="8"/>
  <c r="FK51" i="8" s="1"/>
  <c r="T51" i="8"/>
  <c r="S51" i="8"/>
  <c r="O51" i="8"/>
  <c r="GL50" i="8"/>
  <c r="GH50" i="8"/>
  <c r="GF50" i="8"/>
  <c r="GB50" i="8"/>
  <c r="FX50" i="8"/>
  <c r="FV50" i="8"/>
  <c r="FT50" i="8"/>
  <c r="FR50" i="8"/>
  <c r="FM50" i="8"/>
  <c r="EO50" i="8"/>
  <c r="EJ50" i="8"/>
  <c r="EF50" i="8"/>
  <c r="DZ50" i="8"/>
  <c r="DV50" i="8"/>
  <c r="DP50" i="8"/>
  <c r="DL50" i="8"/>
  <c r="DF50" i="8"/>
  <c r="DB50" i="8"/>
  <c r="CT50" i="8"/>
  <c r="CR50" i="8"/>
  <c r="CQ50" i="8"/>
  <c r="CK50" i="8"/>
  <c r="CF50" i="8"/>
  <c r="CB50" i="8"/>
  <c r="BV50" i="8"/>
  <c r="BR50" i="8"/>
  <c r="BL50" i="8"/>
  <c r="BH50" i="8"/>
  <c r="BB50" i="8"/>
  <c r="AX50" i="8"/>
  <c r="AN50" i="8"/>
  <c r="AM50" i="8"/>
  <c r="AP50" i="8" s="1"/>
  <c r="AH50" i="8"/>
  <c r="AD50" i="8"/>
  <c r="T50" i="8"/>
  <c r="S50" i="8"/>
  <c r="V50" i="8" s="1"/>
  <c r="Y50" i="8" s="1"/>
  <c r="AA50" i="8" s="1"/>
  <c r="GL49" i="8"/>
  <c r="GH49" i="8"/>
  <c r="GB49" i="8"/>
  <c r="FX49" i="8"/>
  <c r="FT49" i="8"/>
  <c r="FR49" i="8"/>
  <c r="FM49" i="8"/>
  <c r="EO49" i="8"/>
  <c r="EJ49" i="8"/>
  <c r="EF49" i="8"/>
  <c r="DZ49" i="8"/>
  <c r="DV49" i="8"/>
  <c r="DP49" i="8"/>
  <c r="DL49" i="8"/>
  <c r="DF49" i="8"/>
  <c r="DB49" i="8"/>
  <c r="CT49" i="8"/>
  <c r="CW49" i="8" s="1"/>
  <c r="CY49" i="8" s="1"/>
  <c r="CR49" i="8"/>
  <c r="CQ49" i="8"/>
  <c r="CK49" i="8"/>
  <c r="CF49" i="8"/>
  <c r="CB49" i="8"/>
  <c r="BV49" i="8"/>
  <c r="BR49" i="8"/>
  <c r="BL49" i="8"/>
  <c r="BH49" i="8"/>
  <c r="BB49" i="8"/>
  <c r="AX49" i="8"/>
  <c r="AP49" i="8"/>
  <c r="AN49" i="8"/>
  <c r="AM49" i="8"/>
  <c r="AH49" i="8"/>
  <c r="AD49" i="8"/>
  <c r="V49" i="8"/>
  <c r="T49" i="8"/>
  <c r="S49" i="8"/>
  <c r="O49" i="8"/>
  <c r="GL48" i="8"/>
  <c r="GH48" i="8"/>
  <c r="GF48" i="8"/>
  <c r="GD48" i="8"/>
  <c r="GB48" i="8"/>
  <c r="FX48" i="8"/>
  <c r="FV48" i="8"/>
  <c r="FT48" i="8"/>
  <c r="FR48" i="8"/>
  <c r="FM48" i="8"/>
  <c r="EO48" i="8"/>
  <c r="EJ48" i="8"/>
  <c r="EF48" i="8"/>
  <c r="DZ48" i="8"/>
  <c r="DV48" i="8"/>
  <c r="DP48" i="8"/>
  <c r="DL48" i="8"/>
  <c r="DF48" i="8"/>
  <c r="DB48" i="8"/>
  <c r="CT48" i="8"/>
  <c r="CR48" i="8"/>
  <c r="CQ48" i="8"/>
  <c r="CK48" i="8"/>
  <c r="CF48" i="8"/>
  <c r="CB48" i="8"/>
  <c r="BV48" i="8"/>
  <c r="BR48" i="8"/>
  <c r="BL48" i="8"/>
  <c r="BH48" i="8"/>
  <c r="BB48" i="8"/>
  <c r="AX48" i="8"/>
  <c r="AP48" i="8"/>
  <c r="AN48" i="8"/>
  <c r="AM48" i="8"/>
  <c r="AH48" i="8"/>
  <c r="AD48" i="8"/>
  <c r="T48" i="8"/>
  <c r="S48" i="8"/>
  <c r="V48" i="8" s="1"/>
  <c r="Y48" i="8" s="1"/>
  <c r="AA48" i="8" s="1"/>
  <c r="GL47" i="8"/>
  <c r="GH47" i="8"/>
  <c r="GF47" i="8"/>
  <c r="GD47" i="8"/>
  <c r="GB47" i="8"/>
  <c r="FX47" i="8"/>
  <c r="FV47" i="8"/>
  <c r="FR47" i="8"/>
  <c r="FM47" i="8"/>
  <c r="EO47" i="8"/>
  <c r="EJ47" i="8"/>
  <c r="EF47" i="8"/>
  <c r="DZ47" i="8"/>
  <c r="DV47" i="8"/>
  <c r="DP47" i="8"/>
  <c r="DL47" i="8"/>
  <c r="DF47" i="8"/>
  <c r="DB47" i="8"/>
  <c r="CT47" i="8"/>
  <c r="CW47" i="8" s="1"/>
  <c r="CY47" i="8" s="1"/>
  <c r="CR47" i="8"/>
  <c r="CQ47" i="8"/>
  <c r="CK47" i="8"/>
  <c r="CF47" i="8"/>
  <c r="CB47" i="8"/>
  <c r="BV47" i="8"/>
  <c r="BR47" i="8"/>
  <c r="BL47" i="8"/>
  <c r="BH47" i="8"/>
  <c r="BB47" i="8"/>
  <c r="AX47" i="8"/>
  <c r="AP47" i="8"/>
  <c r="AS47" i="8" s="1"/>
  <c r="AU47" i="8" s="1"/>
  <c r="AN47" i="8"/>
  <c r="AM47" i="8"/>
  <c r="AH47" i="8"/>
  <c r="AD47" i="8"/>
  <c r="V47" i="8"/>
  <c r="Y47" i="8" s="1"/>
  <c r="AA47" i="8" s="1"/>
  <c r="T47" i="8"/>
  <c r="S47" i="8"/>
  <c r="O47" i="8"/>
  <c r="FR46" i="8"/>
  <c r="FM46" i="8"/>
  <c r="EO46" i="8"/>
  <c r="EJ46" i="8"/>
  <c r="GH46" i="8" s="1"/>
  <c r="EF46" i="8"/>
  <c r="DZ46" i="8"/>
  <c r="DV46" i="8"/>
  <c r="DP46" i="8"/>
  <c r="DL46" i="8"/>
  <c r="DF46" i="8"/>
  <c r="DB46" i="8"/>
  <c r="CT46" i="8"/>
  <c r="CR46" i="8"/>
  <c r="CQ46" i="8"/>
  <c r="CK46" i="8"/>
  <c r="CF46" i="8"/>
  <c r="CB46" i="8"/>
  <c r="BV46" i="8"/>
  <c r="BR46" i="8"/>
  <c r="BL46" i="8"/>
  <c r="BH46" i="8"/>
  <c r="BB46" i="8"/>
  <c r="AX46" i="8"/>
  <c r="AP46" i="8"/>
  <c r="AN46" i="8"/>
  <c r="AM46" i="8"/>
  <c r="AH46" i="8"/>
  <c r="AD46" i="8"/>
  <c r="T46" i="8"/>
  <c r="S46" i="8"/>
  <c r="V46" i="8" s="1"/>
  <c r="FR45" i="8"/>
  <c r="FM45" i="8"/>
  <c r="EO45" i="8"/>
  <c r="EJ45" i="8"/>
  <c r="GH45" i="8" s="1"/>
  <c r="EF45" i="8"/>
  <c r="DZ45" i="8"/>
  <c r="GF45" i="8" s="1"/>
  <c r="DV45" i="8"/>
  <c r="DP45" i="8"/>
  <c r="DL45" i="8"/>
  <c r="DF45" i="8"/>
  <c r="DB45" i="8"/>
  <c r="CT45" i="8"/>
  <c r="CR45" i="8"/>
  <c r="CQ45" i="8"/>
  <c r="CK45" i="8"/>
  <c r="CF45" i="8"/>
  <c r="FX45" i="8" s="1"/>
  <c r="CB45" i="8"/>
  <c r="BV45" i="8"/>
  <c r="BR45" i="8"/>
  <c r="BL45" i="8"/>
  <c r="BH45" i="8"/>
  <c r="BB45" i="8"/>
  <c r="AX45" i="8"/>
  <c r="AP45" i="8"/>
  <c r="AN45" i="8"/>
  <c r="AM45" i="8"/>
  <c r="AH45" i="8"/>
  <c r="AD45" i="8"/>
  <c r="V45" i="8"/>
  <c r="T45" i="8"/>
  <c r="S45" i="8"/>
  <c r="O45" i="8"/>
  <c r="FR44" i="8"/>
  <c r="FM44" i="8"/>
  <c r="EO44" i="8"/>
  <c r="EJ44" i="8"/>
  <c r="GH44" i="8" s="1"/>
  <c r="EF44" i="8"/>
  <c r="DZ44" i="8"/>
  <c r="DV44" i="8"/>
  <c r="DP44" i="8"/>
  <c r="DL44" i="8"/>
  <c r="DF44" i="8"/>
  <c r="GB44" i="8" s="1"/>
  <c r="DB44" i="8"/>
  <c r="CT44" i="8"/>
  <c r="CR44" i="8"/>
  <c r="CQ44" i="8"/>
  <c r="CK44" i="8"/>
  <c r="CF44" i="8"/>
  <c r="CB44" i="8"/>
  <c r="BV44" i="8"/>
  <c r="FV44" i="8" s="1"/>
  <c r="BR44" i="8"/>
  <c r="BL44" i="8"/>
  <c r="BH44" i="8"/>
  <c r="BB44" i="8"/>
  <c r="AX44" i="8"/>
  <c r="AN44" i="8"/>
  <c r="AM44" i="8"/>
  <c r="AP44" i="8" s="1"/>
  <c r="AH44" i="8"/>
  <c r="AD44" i="8"/>
  <c r="T44" i="8"/>
  <c r="S44" i="8"/>
  <c r="V44" i="8" s="1"/>
  <c r="FM43" i="8"/>
  <c r="EO43" i="8"/>
  <c r="EJ43" i="8"/>
  <c r="GH43" i="8" s="1"/>
  <c r="EF43" i="8"/>
  <c r="DZ43" i="8"/>
  <c r="DV43" i="8"/>
  <c r="DP43" i="8"/>
  <c r="DL43" i="8"/>
  <c r="DF43" i="8"/>
  <c r="GB43" i="8" s="1"/>
  <c r="DB43" i="8"/>
  <c r="CT43" i="8"/>
  <c r="CR43" i="8"/>
  <c r="CQ43" i="8"/>
  <c r="CK43" i="8"/>
  <c r="CF43" i="8"/>
  <c r="CB43" i="8"/>
  <c r="BV43" i="8"/>
  <c r="FV43" i="8" s="1"/>
  <c r="BR43" i="8"/>
  <c r="BL43" i="8"/>
  <c r="FS43" i="8" s="1"/>
  <c r="BM43" i="8" s="1"/>
  <c r="BO43" i="8" s="1"/>
  <c r="BH43" i="8"/>
  <c r="BB43" i="8"/>
  <c r="AX43" i="8"/>
  <c r="AP43" i="8"/>
  <c r="AN43" i="8"/>
  <c r="AM43" i="8"/>
  <c r="AH43" i="8"/>
  <c r="AD43" i="8"/>
  <c r="V43" i="8"/>
  <c r="T43" i="8"/>
  <c r="S43" i="8"/>
  <c r="O43" i="8"/>
  <c r="FR42" i="8"/>
  <c r="FM42" i="8"/>
  <c r="EO42" i="8"/>
  <c r="EJ42" i="8"/>
  <c r="GH42" i="8" s="1"/>
  <c r="EF42" i="8"/>
  <c r="DZ42" i="8"/>
  <c r="GF42" i="8" s="1"/>
  <c r="DV42" i="8"/>
  <c r="DP42" i="8"/>
  <c r="DL42" i="8"/>
  <c r="DF42" i="8"/>
  <c r="DB42" i="8"/>
  <c r="CT42" i="8"/>
  <c r="CR42" i="8"/>
  <c r="CQ42" i="8"/>
  <c r="CK42" i="8"/>
  <c r="CF42" i="8"/>
  <c r="FX42" i="8" s="1"/>
  <c r="CB42" i="8"/>
  <c r="BV42" i="8"/>
  <c r="BR42" i="8"/>
  <c r="BL42" i="8"/>
  <c r="FS42" i="8" s="1"/>
  <c r="BM42" i="8" s="1"/>
  <c r="BO42" i="8" s="1"/>
  <c r="BH42" i="8"/>
  <c r="BB42" i="8"/>
  <c r="AX42" i="8"/>
  <c r="AN42" i="8"/>
  <c r="AM42" i="8"/>
  <c r="AP42" i="8" s="1"/>
  <c r="AH42" i="8"/>
  <c r="AD42" i="8"/>
  <c r="T42" i="8"/>
  <c r="S42" i="8"/>
  <c r="V42" i="8" s="1"/>
  <c r="FR41" i="8"/>
  <c r="FM41" i="8"/>
  <c r="EO41" i="8"/>
  <c r="EJ41" i="8"/>
  <c r="EF41" i="8"/>
  <c r="DZ41" i="8"/>
  <c r="GF41" i="8" s="1"/>
  <c r="DV41" i="8"/>
  <c r="DP41" i="8"/>
  <c r="DL41" i="8"/>
  <c r="DF41" i="8"/>
  <c r="DB41" i="8"/>
  <c r="CT41" i="8"/>
  <c r="CR41" i="8"/>
  <c r="CQ41" i="8"/>
  <c r="CK41" i="8"/>
  <c r="CF41" i="8"/>
  <c r="FX41" i="8" s="1"/>
  <c r="CB41" i="8"/>
  <c r="BV41" i="8"/>
  <c r="BR41" i="8"/>
  <c r="BL41" i="8"/>
  <c r="FS41" i="8" s="1"/>
  <c r="BM41" i="8" s="1"/>
  <c r="BO41" i="8" s="1"/>
  <c r="BH41" i="8"/>
  <c r="BB41" i="8"/>
  <c r="AX41" i="8"/>
  <c r="AP41" i="8"/>
  <c r="AN41" i="8"/>
  <c r="AM41" i="8"/>
  <c r="AH41" i="8"/>
  <c r="AD41" i="8"/>
  <c r="V41" i="8"/>
  <c r="T41" i="8"/>
  <c r="S41" i="8"/>
  <c r="O41" i="8"/>
  <c r="GB40" i="8"/>
  <c r="FR40" i="8"/>
  <c r="FM40" i="8"/>
  <c r="EO40" i="8"/>
  <c r="EJ40" i="8"/>
  <c r="EF40" i="8"/>
  <c r="DZ40" i="8"/>
  <c r="DV40" i="8"/>
  <c r="DP40" i="8"/>
  <c r="DL40" i="8"/>
  <c r="DF40" i="8"/>
  <c r="DB40" i="8"/>
  <c r="CT40" i="8"/>
  <c r="CR40" i="8"/>
  <c r="CQ40" i="8"/>
  <c r="CK40" i="8"/>
  <c r="CF40" i="8"/>
  <c r="CB40" i="8"/>
  <c r="BV40" i="8"/>
  <c r="FV40" i="8" s="1"/>
  <c r="BR40" i="8"/>
  <c r="BL40" i="8"/>
  <c r="FS40" i="8" s="1"/>
  <c r="BM40" i="8" s="1"/>
  <c r="BO40" i="8" s="1"/>
  <c r="BH40" i="8"/>
  <c r="BB40" i="8"/>
  <c r="AX40" i="8"/>
  <c r="AN40" i="8"/>
  <c r="AM40" i="8"/>
  <c r="AP40" i="8" s="1"/>
  <c r="AH40" i="8"/>
  <c r="AD40" i="8"/>
  <c r="T40" i="8"/>
  <c r="S40" i="8"/>
  <c r="V40" i="8" s="1"/>
  <c r="FR39" i="8"/>
  <c r="FM39" i="8"/>
  <c r="EO39" i="8"/>
  <c r="EJ39" i="8"/>
  <c r="EF39" i="8"/>
  <c r="DZ39" i="8"/>
  <c r="DV39" i="8"/>
  <c r="DP39" i="8"/>
  <c r="DL39" i="8"/>
  <c r="DF39" i="8"/>
  <c r="DB39" i="8"/>
  <c r="CT39" i="8"/>
  <c r="CR39" i="8"/>
  <c r="CQ39" i="8"/>
  <c r="CK39" i="8"/>
  <c r="CF39" i="8"/>
  <c r="CB39" i="8"/>
  <c r="BV39" i="8"/>
  <c r="BR39" i="8"/>
  <c r="BL39" i="8"/>
  <c r="FS39" i="8" s="1"/>
  <c r="BM39" i="8" s="1"/>
  <c r="BO39" i="8" s="1"/>
  <c r="BH39" i="8"/>
  <c r="BB39" i="8"/>
  <c r="AX39" i="8"/>
  <c r="AP39" i="8"/>
  <c r="AN39" i="8"/>
  <c r="AM39" i="8"/>
  <c r="AH39" i="8"/>
  <c r="AD39" i="8"/>
  <c r="V39" i="8"/>
  <c r="T39" i="8"/>
  <c r="S39" i="8"/>
  <c r="O39" i="8"/>
  <c r="GH38" i="8"/>
  <c r="GF38" i="8"/>
  <c r="GD38" i="8"/>
  <c r="GB38" i="8"/>
  <c r="FX38" i="8"/>
  <c r="FR38" i="8"/>
  <c r="FM38" i="8"/>
  <c r="EO38" i="8"/>
  <c r="EJ38" i="8"/>
  <c r="EF38" i="8"/>
  <c r="DZ38" i="8"/>
  <c r="DV38" i="8"/>
  <c r="DP38" i="8"/>
  <c r="DL38" i="8"/>
  <c r="DF38" i="8"/>
  <c r="DB38" i="8"/>
  <c r="CT38" i="8"/>
  <c r="FY38" i="8" s="1"/>
  <c r="CR38" i="8"/>
  <c r="CQ38" i="8"/>
  <c r="CK38" i="8"/>
  <c r="CF38" i="8"/>
  <c r="CB38" i="8"/>
  <c r="BV38" i="8"/>
  <c r="BR38" i="8"/>
  <c r="BL38" i="8"/>
  <c r="FS38" i="8" s="1"/>
  <c r="BM38" i="8" s="1"/>
  <c r="BO38" i="8" s="1"/>
  <c r="BH38" i="8"/>
  <c r="BB38" i="8"/>
  <c r="AX38" i="8"/>
  <c r="AN38" i="8"/>
  <c r="AM38" i="8"/>
  <c r="AP38" i="8" s="1"/>
  <c r="AH38" i="8"/>
  <c r="AD38" i="8"/>
  <c r="T38" i="8"/>
  <c r="S38" i="8"/>
  <c r="V38" i="8" s="1"/>
  <c r="FK38" i="8" s="1"/>
  <c r="GF37" i="8"/>
  <c r="GD37" i="8"/>
  <c r="GB37" i="8"/>
  <c r="FX37" i="8"/>
  <c r="FV37" i="8"/>
  <c r="FR37" i="8"/>
  <c r="FM37" i="8"/>
  <c r="EO37" i="8"/>
  <c r="EJ37" i="8"/>
  <c r="EF37" i="8"/>
  <c r="DZ37" i="8"/>
  <c r="DV37" i="8"/>
  <c r="DP37" i="8"/>
  <c r="DL37" i="8"/>
  <c r="DF37" i="8"/>
  <c r="DB37" i="8"/>
  <c r="CT37" i="8"/>
  <c r="CR37" i="8"/>
  <c r="CQ37" i="8"/>
  <c r="CK37" i="8"/>
  <c r="CF37" i="8"/>
  <c r="CB37" i="8"/>
  <c r="BV37" i="8"/>
  <c r="BR37" i="8"/>
  <c r="BL37" i="8"/>
  <c r="FS37" i="8" s="1"/>
  <c r="BM37" i="8" s="1"/>
  <c r="BO37" i="8" s="1"/>
  <c r="BH37" i="8"/>
  <c r="BB37" i="8"/>
  <c r="AX37" i="8"/>
  <c r="AP37" i="8"/>
  <c r="AN37" i="8"/>
  <c r="AM37" i="8"/>
  <c r="AH37" i="8"/>
  <c r="AD37" i="8"/>
  <c r="V37" i="8"/>
  <c r="FK37" i="8" s="1"/>
  <c r="T37" i="8"/>
  <c r="S37" i="8"/>
  <c r="O37" i="8"/>
  <c r="GH36" i="8"/>
  <c r="GF36" i="8"/>
  <c r="GD36" i="8"/>
  <c r="GB36" i="8"/>
  <c r="FX36" i="8"/>
  <c r="FV36" i="8"/>
  <c r="FR36" i="8"/>
  <c r="FM36" i="8"/>
  <c r="EO36" i="8"/>
  <c r="EJ36" i="8"/>
  <c r="EF36" i="8"/>
  <c r="DZ36" i="8"/>
  <c r="DV36" i="8"/>
  <c r="DP36" i="8"/>
  <c r="DL36" i="8"/>
  <c r="DF36" i="8"/>
  <c r="DB36" i="8"/>
  <c r="CT36" i="8"/>
  <c r="CR36" i="8"/>
  <c r="CQ36" i="8"/>
  <c r="CK36" i="8"/>
  <c r="CF36" i="8"/>
  <c r="CB36" i="8"/>
  <c r="BV36" i="8"/>
  <c r="BR36" i="8"/>
  <c r="BL36" i="8"/>
  <c r="FS36" i="8" s="1"/>
  <c r="BM36" i="8" s="1"/>
  <c r="BO36" i="8" s="1"/>
  <c r="BH36" i="8"/>
  <c r="BB36" i="8"/>
  <c r="AX36" i="8"/>
  <c r="AN36" i="8"/>
  <c r="AM36" i="8"/>
  <c r="AP36" i="8" s="1"/>
  <c r="FO36" i="8" s="1"/>
  <c r="AH36" i="8"/>
  <c r="AD36" i="8"/>
  <c r="T36" i="8"/>
  <c r="S36" i="8"/>
  <c r="V36" i="8" s="1"/>
  <c r="GH35" i="8"/>
  <c r="GF35" i="8"/>
  <c r="GD35" i="8"/>
  <c r="GB35" i="8"/>
  <c r="FX35" i="8"/>
  <c r="FV35" i="8"/>
  <c r="FR35" i="8"/>
  <c r="FM35" i="8"/>
  <c r="AI35" i="8" s="1"/>
  <c r="AK35" i="8" s="1"/>
  <c r="EO35" i="8"/>
  <c r="EJ35" i="8"/>
  <c r="EF35" i="8"/>
  <c r="DZ35" i="8"/>
  <c r="DV35" i="8"/>
  <c r="DP35" i="8"/>
  <c r="DL35" i="8"/>
  <c r="DF35" i="8"/>
  <c r="DB35" i="8"/>
  <c r="CT35" i="8"/>
  <c r="FY35" i="8" s="1"/>
  <c r="CR35" i="8"/>
  <c r="CQ35" i="8"/>
  <c r="CK35" i="8"/>
  <c r="CF35" i="8"/>
  <c r="CB35" i="8"/>
  <c r="BV35" i="8"/>
  <c r="BR35" i="8"/>
  <c r="BL35" i="8"/>
  <c r="FS35" i="8" s="1"/>
  <c r="BM35" i="8" s="1"/>
  <c r="BO35" i="8" s="1"/>
  <c r="BH35" i="8"/>
  <c r="BB35" i="8"/>
  <c r="AX35" i="8"/>
  <c r="AP35" i="8"/>
  <c r="FO35" i="8" s="1"/>
  <c r="AN35" i="8"/>
  <c r="AM35" i="8"/>
  <c r="AH35" i="8"/>
  <c r="AD35" i="8"/>
  <c r="V35" i="8"/>
  <c r="T35" i="8"/>
  <c r="S35" i="8"/>
  <c r="O35" i="8"/>
  <c r="GH34" i="8"/>
  <c r="GF34" i="8"/>
  <c r="GD34" i="8"/>
  <c r="GB34" i="8"/>
  <c r="FX34" i="8"/>
  <c r="FV34" i="8"/>
  <c r="FR34" i="8"/>
  <c r="FM34" i="8"/>
  <c r="EO34" i="8"/>
  <c r="EJ34" i="8"/>
  <c r="EF34" i="8"/>
  <c r="DZ34" i="8"/>
  <c r="DV34" i="8"/>
  <c r="DP34" i="8"/>
  <c r="DL34" i="8"/>
  <c r="DF34" i="8"/>
  <c r="DB34" i="8"/>
  <c r="CT34" i="8"/>
  <c r="FY34" i="8" s="1"/>
  <c r="CR34" i="8"/>
  <c r="CQ34" i="8"/>
  <c r="CK34" i="8"/>
  <c r="CF34" i="8"/>
  <c r="CB34" i="8"/>
  <c r="BV34" i="8"/>
  <c r="BR34" i="8"/>
  <c r="BL34" i="8"/>
  <c r="FS34" i="8" s="1"/>
  <c r="BM34" i="8" s="1"/>
  <c r="BO34" i="8" s="1"/>
  <c r="BH34" i="8"/>
  <c r="BB34" i="8"/>
  <c r="AX34" i="8"/>
  <c r="AN34" i="8"/>
  <c r="AM34" i="8"/>
  <c r="AP34" i="8" s="1"/>
  <c r="FO34" i="8" s="1"/>
  <c r="AH34" i="8"/>
  <c r="AD34" i="8"/>
  <c r="T34" i="8"/>
  <c r="S34" i="8"/>
  <c r="V34" i="8" s="1"/>
  <c r="FK34" i="8" s="1"/>
  <c r="GH33" i="8"/>
  <c r="GF33" i="8"/>
  <c r="GD33" i="8"/>
  <c r="GB33" i="8"/>
  <c r="FX33" i="8"/>
  <c r="FV33" i="8"/>
  <c r="FR33" i="8"/>
  <c r="FM33" i="8"/>
  <c r="EO33" i="8"/>
  <c r="EJ33" i="8"/>
  <c r="EF33" i="8"/>
  <c r="DZ33" i="8"/>
  <c r="DV33" i="8"/>
  <c r="DP33" i="8"/>
  <c r="DL33" i="8"/>
  <c r="DF33" i="8"/>
  <c r="DB33" i="8"/>
  <c r="CT33" i="8"/>
  <c r="CR33" i="8"/>
  <c r="CQ33" i="8"/>
  <c r="CK33" i="8"/>
  <c r="CF33" i="8"/>
  <c r="CB33" i="8"/>
  <c r="BV33" i="8"/>
  <c r="BR33" i="8"/>
  <c r="BL33" i="8"/>
  <c r="FS33" i="8" s="1"/>
  <c r="BM33" i="8" s="1"/>
  <c r="BO33" i="8" s="1"/>
  <c r="BH33" i="8"/>
  <c r="BB33" i="8"/>
  <c r="AX33" i="8"/>
  <c r="AP33" i="8"/>
  <c r="FO33" i="8" s="1"/>
  <c r="AN33" i="8"/>
  <c r="AM33" i="8"/>
  <c r="AH33" i="8"/>
  <c r="AD33" i="8"/>
  <c r="V33" i="8"/>
  <c r="FK33" i="8" s="1"/>
  <c r="T33" i="8"/>
  <c r="S33" i="8"/>
  <c r="O33" i="8"/>
  <c r="GH32" i="8"/>
  <c r="GF32" i="8"/>
  <c r="GD32" i="8"/>
  <c r="GB32" i="8"/>
  <c r="FX32" i="8"/>
  <c r="FV32" i="8"/>
  <c r="FR32" i="8"/>
  <c r="FM32" i="8"/>
  <c r="AI32" i="8" s="1"/>
  <c r="AK32" i="8" s="1"/>
  <c r="FC32" i="8"/>
  <c r="GK32" i="8" s="1"/>
  <c r="FF32" i="8" s="1"/>
  <c r="FD32" i="8" s="1"/>
  <c r="EO32" i="8"/>
  <c r="EJ32" i="8"/>
  <c r="EF32" i="8"/>
  <c r="DZ32" i="8"/>
  <c r="DV32" i="8"/>
  <c r="DP32" i="8"/>
  <c r="DL32" i="8"/>
  <c r="DF32" i="8"/>
  <c r="DB32" i="8"/>
  <c r="CT32" i="8"/>
  <c r="FY32" i="8" s="1"/>
  <c r="CR32" i="8"/>
  <c r="CQ32" i="8"/>
  <c r="CK32" i="8"/>
  <c r="CF32" i="8"/>
  <c r="CB32" i="8"/>
  <c r="BV32" i="8"/>
  <c r="BR32" i="8"/>
  <c r="BL32" i="8"/>
  <c r="FS32" i="8" s="1"/>
  <c r="BM32" i="8" s="1"/>
  <c r="BO32" i="8" s="1"/>
  <c r="BH32" i="8"/>
  <c r="BB32" i="8"/>
  <c r="AX32" i="8"/>
  <c r="AN32" i="8"/>
  <c r="AM32" i="8"/>
  <c r="AP32" i="8" s="1"/>
  <c r="FO32" i="8" s="1"/>
  <c r="AH32" i="8"/>
  <c r="AD32" i="8"/>
  <c r="T32" i="8"/>
  <c r="S32" i="8"/>
  <c r="V32" i="8" s="1"/>
  <c r="GF31" i="8"/>
  <c r="GD31" i="8"/>
  <c r="GB31" i="8"/>
  <c r="FX31" i="8"/>
  <c r="FV31" i="8"/>
  <c r="FM31" i="8"/>
  <c r="EO31" i="8"/>
  <c r="EJ31" i="8"/>
  <c r="EF31" i="8"/>
  <c r="DZ31" i="8"/>
  <c r="DV31" i="8"/>
  <c r="DP31" i="8"/>
  <c r="DL31" i="8"/>
  <c r="DF31" i="8"/>
  <c r="DB31" i="8"/>
  <c r="CT31" i="8"/>
  <c r="FY31" i="8" s="1"/>
  <c r="CR31" i="8"/>
  <c r="CQ31" i="8"/>
  <c r="CK31" i="8"/>
  <c r="CF31" i="8"/>
  <c r="CB31" i="8"/>
  <c r="BV31" i="8"/>
  <c r="BR31" i="8"/>
  <c r="BL31" i="8"/>
  <c r="FS31" i="8" s="1"/>
  <c r="BM31" i="8" s="1"/>
  <c r="BO31" i="8" s="1"/>
  <c r="BH31" i="8"/>
  <c r="BB31" i="8"/>
  <c r="AX31" i="8"/>
  <c r="AP31" i="8"/>
  <c r="AN31" i="8"/>
  <c r="AM31" i="8"/>
  <c r="AH31" i="8"/>
  <c r="AD31" i="8"/>
  <c r="V31" i="8"/>
  <c r="FK31" i="8" s="1"/>
  <c r="T31" i="8"/>
  <c r="S31" i="8"/>
  <c r="O31" i="8"/>
  <c r="GH30" i="8"/>
  <c r="GF30" i="8"/>
  <c r="GD30" i="8"/>
  <c r="GB30" i="8"/>
  <c r="FX30" i="8"/>
  <c r="FV30" i="8"/>
  <c r="FR30" i="8"/>
  <c r="FM30" i="8"/>
  <c r="EO30" i="8"/>
  <c r="EJ30" i="8"/>
  <c r="EF30" i="8"/>
  <c r="DZ30" i="8"/>
  <c r="DV30" i="8"/>
  <c r="DP30" i="8"/>
  <c r="DL30" i="8"/>
  <c r="DF30" i="8"/>
  <c r="DB30" i="8"/>
  <c r="CT30" i="8"/>
  <c r="CR30" i="8"/>
  <c r="CQ30" i="8"/>
  <c r="CK30" i="8"/>
  <c r="CF30" i="8"/>
  <c r="CB30" i="8"/>
  <c r="BV30" i="8"/>
  <c r="BR30" i="8"/>
  <c r="BL30" i="8"/>
  <c r="FS30" i="8" s="1"/>
  <c r="BM30" i="8" s="1"/>
  <c r="BO30" i="8" s="1"/>
  <c r="BH30" i="8"/>
  <c r="BB30" i="8"/>
  <c r="AX30" i="8"/>
  <c r="AN30" i="8"/>
  <c r="AM30" i="8"/>
  <c r="AP30" i="8" s="1"/>
  <c r="FO30" i="8" s="1"/>
  <c r="AH30" i="8"/>
  <c r="AD30" i="8"/>
  <c r="T30" i="8"/>
  <c r="S30" i="8"/>
  <c r="V30" i="8" s="1"/>
  <c r="GH29" i="8"/>
  <c r="GF29" i="8"/>
  <c r="GD29" i="8"/>
  <c r="GB29" i="8"/>
  <c r="FX29" i="8"/>
  <c r="FV29" i="8"/>
  <c r="FR29" i="8"/>
  <c r="FM29" i="8"/>
  <c r="EO29" i="8"/>
  <c r="EJ29" i="8"/>
  <c r="EF29" i="8"/>
  <c r="DZ29" i="8"/>
  <c r="DV29" i="8"/>
  <c r="DP29" i="8"/>
  <c r="DL29" i="8"/>
  <c r="DF29" i="8"/>
  <c r="DB29" i="8"/>
  <c r="CT29" i="8"/>
  <c r="CR29" i="8"/>
  <c r="CQ29" i="8"/>
  <c r="CK29" i="8"/>
  <c r="CF29" i="8"/>
  <c r="CB29" i="8"/>
  <c r="BV29" i="8"/>
  <c r="BR29" i="8"/>
  <c r="BL29" i="8"/>
  <c r="FS29" i="8" s="1"/>
  <c r="BM29" i="8" s="1"/>
  <c r="BO29" i="8" s="1"/>
  <c r="BH29" i="8"/>
  <c r="BB29" i="8"/>
  <c r="AX29" i="8"/>
  <c r="AP29" i="8"/>
  <c r="FO29" i="8" s="1"/>
  <c r="AN29" i="8"/>
  <c r="AM29" i="8"/>
  <c r="AH29" i="8"/>
  <c r="AD29" i="8"/>
  <c r="V29" i="8"/>
  <c r="FK29" i="8" s="1"/>
  <c r="T29" i="8"/>
  <c r="S29" i="8"/>
  <c r="O29" i="8"/>
  <c r="GH28" i="8"/>
  <c r="GD28" i="8"/>
  <c r="GB28" i="8"/>
  <c r="FX28" i="8"/>
  <c r="FV28" i="8"/>
  <c r="FT28" i="8"/>
  <c r="FM28" i="8"/>
  <c r="AI28" i="8" s="1"/>
  <c r="AK28" i="8" s="1"/>
  <c r="EO28" i="8"/>
  <c r="EJ28" i="8"/>
  <c r="EF28" i="8"/>
  <c r="DZ28" i="8"/>
  <c r="DV28" i="8"/>
  <c r="DP28" i="8"/>
  <c r="DL28" i="8"/>
  <c r="DF28" i="8"/>
  <c r="DB28" i="8"/>
  <c r="CT28" i="8"/>
  <c r="FY28" i="8" s="1"/>
  <c r="CR28" i="8"/>
  <c r="CQ28" i="8"/>
  <c r="CK28" i="8"/>
  <c r="CF28" i="8"/>
  <c r="CB28" i="8"/>
  <c r="BV28" i="8"/>
  <c r="BR28" i="8"/>
  <c r="BL28" i="8"/>
  <c r="BH28" i="8"/>
  <c r="BB28" i="8"/>
  <c r="AX28" i="8"/>
  <c r="AN28" i="8"/>
  <c r="AM28" i="8"/>
  <c r="AP28" i="8" s="1"/>
  <c r="AH28" i="8"/>
  <c r="AD28" i="8"/>
  <c r="T28" i="8"/>
  <c r="S28" i="8"/>
  <c r="V28" i="8" s="1"/>
  <c r="FK28" i="8" s="1"/>
  <c r="GF27" i="8"/>
  <c r="GD27" i="8"/>
  <c r="GB27" i="8"/>
  <c r="FX27" i="8"/>
  <c r="FV27" i="8"/>
  <c r="FT27" i="8"/>
  <c r="FM27" i="8"/>
  <c r="AI27" i="8" s="1"/>
  <c r="AK27" i="8" s="1"/>
  <c r="EO27" i="8"/>
  <c r="EJ27" i="8"/>
  <c r="EF27" i="8"/>
  <c r="DZ27" i="8"/>
  <c r="DV27" i="8"/>
  <c r="DP27" i="8"/>
  <c r="DL27" i="8"/>
  <c r="DF27" i="8"/>
  <c r="DB27" i="8"/>
  <c r="CT27" i="8"/>
  <c r="FY27" i="8" s="1"/>
  <c r="CR27" i="8"/>
  <c r="CQ27" i="8"/>
  <c r="CK27" i="8"/>
  <c r="CF27" i="8"/>
  <c r="CB27" i="8"/>
  <c r="BV27" i="8"/>
  <c r="BR27" i="8"/>
  <c r="BL27" i="8"/>
  <c r="BH27" i="8"/>
  <c r="BB27" i="8"/>
  <c r="AX27" i="8"/>
  <c r="AP27" i="8"/>
  <c r="FO27" i="8" s="1"/>
  <c r="AN27" i="8"/>
  <c r="AM27" i="8"/>
  <c r="AH27" i="8"/>
  <c r="AD27" i="8"/>
  <c r="V27" i="8"/>
  <c r="T27" i="8"/>
  <c r="S27" i="8"/>
  <c r="O27" i="8"/>
  <c r="GH26" i="8"/>
  <c r="GF26" i="8"/>
  <c r="GD26" i="8"/>
  <c r="GB26" i="8"/>
  <c r="FX26" i="8"/>
  <c r="FV26" i="8"/>
  <c r="FT26" i="8"/>
  <c r="FR26" i="8"/>
  <c r="FM26" i="8"/>
  <c r="FC26" i="8"/>
  <c r="GK26" i="8" s="1"/>
  <c r="FF26" i="8" s="1"/>
  <c r="FD26" i="8" s="1"/>
  <c r="EO26" i="8"/>
  <c r="EJ26" i="8"/>
  <c r="EF26" i="8"/>
  <c r="DZ26" i="8"/>
  <c r="DV26" i="8"/>
  <c r="DP26" i="8"/>
  <c r="DL26" i="8"/>
  <c r="DF26" i="8"/>
  <c r="DB26" i="8"/>
  <c r="CT26" i="8"/>
  <c r="CR26" i="8"/>
  <c r="CQ26" i="8"/>
  <c r="CK26" i="8"/>
  <c r="CF26" i="8"/>
  <c r="CB26" i="8"/>
  <c r="BV26" i="8"/>
  <c r="BR26" i="8"/>
  <c r="BL26" i="8"/>
  <c r="BH26" i="8"/>
  <c r="BB26" i="8"/>
  <c r="AX26" i="8"/>
  <c r="AN26" i="8"/>
  <c r="AM26" i="8"/>
  <c r="AP26" i="8" s="1"/>
  <c r="FO26" i="8" s="1"/>
  <c r="AH26" i="8"/>
  <c r="AD26" i="8"/>
  <c r="T26" i="8"/>
  <c r="S26" i="8"/>
  <c r="V26" i="8" s="1"/>
  <c r="GH25" i="8"/>
  <c r="GF25" i="8"/>
  <c r="GD25" i="8"/>
  <c r="GB25" i="8"/>
  <c r="FX25" i="8"/>
  <c r="FV25" i="8"/>
  <c r="FT25" i="8"/>
  <c r="FM25" i="8"/>
  <c r="EO25" i="8"/>
  <c r="EJ25" i="8"/>
  <c r="EF25" i="8"/>
  <c r="DZ25" i="8"/>
  <c r="DV25" i="8"/>
  <c r="DP25" i="8"/>
  <c r="DL25" i="8"/>
  <c r="DF25" i="8"/>
  <c r="DB25" i="8"/>
  <c r="CT25" i="8"/>
  <c r="FY25" i="8" s="1"/>
  <c r="CR25" i="8"/>
  <c r="CQ25" i="8"/>
  <c r="CK25" i="8"/>
  <c r="CF25" i="8"/>
  <c r="CB25" i="8"/>
  <c r="BV25" i="8"/>
  <c r="BR25" i="8"/>
  <c r="BL25" i="8"/>
  <c r="BH25" i="8"/>
  <c r="BB25" i="8"/>
  <c r="AX25" i="8"/>
  <c r="AP25" i="8"/>
  <c r="AN25" i="8"/>
  <c r="AM25" i="8"/>
  <c r="AH25" i="8"/>
  <c r="AD25" i="8"/>
  <c r="V25" i="8"/>
  <c r="T25" i="8"/>
  <c r="S25" i="8"/>
  <c r="O25" i="8"/>
  <c r="GH24" i="8"/>
  <c r="GF24" i="8"/>
  <c r="GD24" i="8"/>
  <c r="GB24" i="8"/>
  <c r="FX24" i="8"/>
  <c r="FT24" i="8"/>
  <c r="FR24" i="8"/>
  <c r="FM24" i="8"/>
  <c r="EO24" i="8"/>
  <c r="EJ24" i="8"/>
  <c r="EF24" i="8"/>
  <c r="DZ24" i="8"/>
  <c r="DV24" i="8"/>
  <c r="DP24" i="8"/>
  <c r="DL24" i="8"/>
  <c r="DF24" i="8"/>
  <c r="DB24" i="8"/>
  <c r="CT24" i="8"/>
  <c r="CR24" i="8"/>
  <c r="CQ24" i="8"/>
  <c r="CK24" i="8"/>
  <c r="CF24" i="8"/>
  <c r="CB24" i="8"/>
  <c r="BV24" i="8"/>
  <c r="BR24" i="8"/>
  <c r="BL24" i="8"/>
  <c r="BH24" i="8"/>
  <c r="BB24" i="8"/>
  <c r="AX24" i="8"/>
  <c r="AN24" i="8"/>
  <c r="AM24" i="8"/>
  <c r="AP24" i="8" s="1"/>
  <c r="AH24" i="8"/>
  <c r="AD24" i="8"/>
  <c r="T24" i="8"/>
  <c r="S24" i="8"/>
  <c r="V24" i="8" s="1"/>
  <c r="GH23" i="8"/>
  <c r="GF23" i="8"/>
  <c r="GD23" i="8"/>
  <c r="GB23" i="8"/>
  <c r="FX23" i="8"/>
  <c r="FV23" i="8"/>
  <c r="FT23" i="8"/>
  <c r="FR23" i="8"/>
  <c r="FM23" i="8"/>
  <c r="EO23" i="8"/>
  <c r="EJ23" i="8"/>
  <c r="EF23" i="8"/>
  <c r="DZ23" i="8"/>
  <c r="DV23" i="8"/>
  <c r="DP23" i="8"/>
  <c r="DL23" i="8"/>
  <c r="DF23" i="8"/>
  <c r="DB23" i="8"/>
  <c r="CT23" i="8"/>
  <c r="CR23" i="8"/>
  <c r="CQ23" i="8"/>
  <c r="CK23" i="8"/>
  <c r="CF23" i="8"/>
  <c r="CB23" i="8"/>
  <c r="BV23" i="8"/>
  <c r="BR23" i="8"/>
  <c r="BL23" i="8"/>
  <c r="BH23" i="8"/>
  <c r="BB23" i="8"/>
  <c r="AX23" i="8"/>
  <c r="AP23" i="8"/>
  <c r="FO23" i="8" s="1"/>
  <c r="AN23" i="8"/>
  <c r="AM23" i="8"/>
  <c r="AH23" i="8"/>
  <c r="AD23" i="8"/>
  <c r="V23" i="8"/>
  <c r="T23" i="8"/>
  <c r="S23" i="8"/>
  <c r="O23" i="8"/>
  <c r="GH22" i="8"/>
  <c r="GF22" i="8"/>
  <c r="GD22" i="8"/>
  <c r="GB22" i="8"/>
  <c r="FX22" i="8"/>
  <c r="FV22" i="8"/>
  <c r="FR22" i="8"/>
  <c r="FM22" i="8"/>
  <c r="EO22" i="8"/>
  <c r="EJ22" i="8"/>
  <c r="EF22" i="8"/>
  <c r="DZ22" i="8"/>
  <c r="DV22" i="8"/>
  <c r="DP22" i="8"/>
  <c r="DL22" i="8"/>
  <c r="DF22" i="8"/>
  <c r="DB22" i="8"/>
  <c r="CT22" i="8"/>
  <c r="CR22" i="8"/>
  <c r="CQ22" i="8"/>
  <c r="CK22" i="8"/>
  <c r="CF22" i="8"/>
  <c r="CB22" i="8"/>
  <c r="BV22" i="8"/>
  <c r="BR22" i="8"/>
  <c r="BL22" i="8"/>
  <c r="FS22" i="8" s="1"/>
  <c r="BM22" i="8" s="1"/>
  <c r="BO22" i="8" s="1"/>
  <c r="BH22" i="8"/>
  <c r="BB22" i="8"/>
  <c r="AX22" i="8"/>
  <c r="AN22" i="8"/>
  <c r="AM22" i="8"/>
  <c r="AP22" i="8" s="1"/>
  <c r="FO22" i="8" s="1"/>
  <c r="AH22" i="8"/>
  <c r="AD22" i="8"/>
  <c r="T22" i="8"/>
  <c r="S22" i="8"/>
  <c r="V22" i="8" s="1"/>
  <c r="GH21" i="8"/>
  <c r="GF21" i="8"/>
  <c r="GD21" i="8"/>
  <c r="GB21" i="8"/>
  <c r="FX21" i="8"/>
  <c r="FV21" i="8"/>
  <c r="FR21" i="8"/>
  <c r="FM21" i="8"/>
  <c r="EO21" i="8"/>
  <c r="EJ21" i="8"/>
  <c r="EF21" i="8"/>
  <c r="DZ21" i="8"/>
  <c r="DV21" i="8"/>
  <c r="DP21" i="8"/>
  <c r="DL21" i="8"/>
  <c r="DF21" i="8"/>
  <c r="DB21" i="8"/>
  <c r="CT21" i="8"/>
  <c r="FY21" i="8" s="1"/>
  <c r="CR21" i="8"/>
  <c r="CQ21" i="8"/>
  <c r="CK21" i="8"/>
  <c r="CF21" i="8"/>
  <c r="CB21" i="8"/>
  <c r="BV21" i="8"/>
  <c r="BR21" i="8"/>
  <c r="BL21" i="8"/>
  <c r="FS21" i="8" s="1"/>
  <c r="BM21" i="8" s="1"/>
  <c r="BO21" i="8" s="1"/>
  <c r="BH21" i="8"/>
  <c r="BB21" i="8"/>
  <c r="AX21" i="8"/>
  <c r="AP21" i="8"/>
  <c r="AN21" i="8"/>
  <c r="AM21" i="8"/>
  <c r="AH21" i="8"/>
  <c r="AD21" i="8"/>
  <c r="V21" i="8"/>
  <c r="FK21" i="8" s="1"/>
  <c r="T21" i="8"/>
  <c r="S21" i="8"/>
  <c r="O21" i="8"/>
  <c r="GH20" i="8"/>
  <c r="GF20" i="8"/>
  <c r="GD20" i="8"/>
  <c r="GB20" i="8"/>
  <c r="FX20" i="8"/>
  <c r="FV20" i="8"/>
  <c r="FR20" i="8"/>
  <c r="FM20" i="8"/>
  <c r="EO20" i="8"/>
  <c r="EJ20" i="8"/>
  <c r="EF20" i="8"/>
  <c r="DZ20" i="8"/>
  <c r="DV20" i="8"/>
  <c r="DP20" i="8"/>
  <c r="DL20" i="8"/>
  <c r="DF20" i="8"/>
  <c r="DB20" i="8"/>
  <c r="CT20" i="8"/>
  <c r="CR20" i="8"/>
  <c r="CQ20" i="8"/>
  <c r="CK20" i="8"/>
  <c r="CF20" i="8"/>
  <c r="CB20" i="8"/>
  <c r="BV20" i="8"/>
  <c r="BR20" i="8"/>
  <c r="BL20" i="8"/>
  <c r="FS20" i="8" s="1"/>
  <c r="BM20" i="8" s="1"/>
  <c r="BO20" i="8" s="1"/>
  <c r="BH20" i="8"/>
  <c r="BB20" i="8"/>
  <c r="AX20" i="8"/>
  <c r="AN20" i="8"/>
  <c r="AM20" i="8"/>
  <c r="AP20" i="8" s="1"/>
  <c r="FO20" i="8" s="1"/>
  <c r="AH20" i="8"/>
  <c r="AD20" i="8"/>
  <c r="T20" i="8"/>
  <c r="S20" i="8"/>
  <c r="V20" i="8" s="1"/>
  <c r="GH19" i="8"/>
  <c r="GF19" i="8"/>
  <c r="GD19" i="8"/>
  <c r="FX19" i="8"/>
  <c r="FV19" i="8"/>
  <c r="FR19" i="8"/>
  <c r="FM19" i="8"/>
  <c r="EO19" i="8"/>
  <c r="EJ19" i="8"/>
  <c r="EF19" i="8"/>
  <c r="DZ19" i="8"/>
  <c r="DV19" i="8"/>
  <c r="DP19" i="8"/>
  <c r="DL19" i="8"/>
  <c r="DF19" i="8"/>
  <c r="DB19" i="8"/>
  <c r="CT19" i="8"/>
  <c r="FY19" i="8" s="1"/>
  <c r="CR19" i="8"/>
  <c r="CQ19" i="8"/>
  <c r="CK19" i="8"/>
  <c r="CF19" i="8"/>
  <c r="CB19" i="8"/>
  <c r="BV19" i="8"/>
  <c r="BR19" i="8"/>
  <c r="BL19" i="8"/>
  <c r="FS19" i="8" s="1"/>
  <c r="BM19" i="8" s="1"/>
  <c r="BO19" i="8" s="1"/>
  <c r="BH19" i="8"/>
  <c r="BB19" i="8"/>
  <c r="AX19" i="8"/>
  <c r="AP19" i="8"/>
  <c r="FO19" i="8" s="1"/>
  <c r="AN19" i="8"/>
  <c r="AM19" i="8"/>
  <c r="AH19" i="8"/>
  <c r="AD19" i="8"/>
  <c r="V19" i="8"/>
  <c r="FK19" i="8" s="1"/>
  <c r="T19" i="8"/>
  <c r="S19" i="8"/>
  <c r="O19" i="8"/>
  <c r="GH18" i="8"/>
  <c r="GF18" i="8"/>
  <c r="GD18" i="8"/>
  <c r="GB18" i="8"/>
  <c r="FR18" i="8"/>
  <c r="FM18" i="8"/>
  <c r="EO18" i="8"/>
  <c r="EJ18" i="8"/>
  <c r="EF18" i="8"/>
  <c r="DZ18" i="8"/>
  <c r="DV18" i="8"/>
  <c r="DP18" i="8"/>
  <c r="DL18" i="8"/>
  <c r="DF18" i="8"/>
  <c r="DB18" i="8"/>
  <c r="CT18" i="8"/>
  <c r="FY18" i="8" s="1"/>
  <c r="CR18" i="8"/>
  <c r="CQ18" i="8"/>
  <c r="CK18" i="8"/>
  <c r="CF18" i="8"/>
  <c r="FW18" i="8" s="1"/>
  <c r="CG18" i="8" s="1"/>
  <c r="CI18" i="8" s="1"/>
  <c r="CB18" i="8"/>
  <c r="BV18" i="8"/>
  <c r="FU18" i="8" s="1"/>
  <c r="BW18" i="8" s="1"/>
  <c r="BY18" i="8" s="1"/>
  <c r="BR18" i="8"/>
  <c r="BL18" i="8"/>
  <c r="FS18" i="8" s="1"/>
  <c r="BM18" i="8" s="1"/>
  <c r="BO18" i="8" s="1"/>
  <c r="BH18" i="8"/>
  <c r="BB18" i="8"/>
  <c r="AX18" i="8"/>
  <c r="AN18" i="8"/>
  <c r="AM18" i="8"/>
  <c r="AP18" i="8" s="1"/>
  <c r="AH18" i="8"/>
  <c r="AD18" i="8"/>
  <c r="T18" i="8"/>
  <c r="S18" i="8"/>
  <c r="V18" i="8" s="1"/>
  <c r="FK18" i="8" s="1"/>
  <c r="GF17" i="8"/>
  <c r="GD17" i="8"/>
  <c r="GB17" i="8"/>
  <c r="FR17" i="8"/>
  <c r="FM17" i="8"/>
  <c r="EO17" i="8"/>
  <c r="EJ17" i="8"/>
  <c r="EF17" i="8"/>
  <c r="DZ17" i="8"/>
  <c r="DV17" i="8"/>
  <c r="DP17" i="8"/>
  <c r="DL17" i="8"/>
  <c r="DF17" i="8"/>
  <c r="DB17" i="8"/>
  <c r="CT17" i="8"/>
  <c r="FY17" i="8" s="1"/>
  <c r="CR17" i="8"/>
  <c r="CQ17" i="8"/>
  <c r="CK17" i="8"/>
  <c r="CF17" i="8"/>
  <c r="FW17" i="8" s="1"/>
  <c r="CG17" i="8" s="1"/>
  <c r="CI17" i="8" s="1"/>
  <c r="CB17" i="8"/>
  <c r="BV17" i="8"/>
  <c r="FU17" i="8" s="1"/>
  <c r="BW17" i="8" s="1"/>
  <c r="BY17" i="8" s="1"/>
  <c r="BR17" i="8"/>
  <c r="BL17" i="8"/>
  <c r="FS17" i="8" s="1"/>
  <c r="BM17" i="8" s="1"/>
  <c r="BO17" i="8" s="1"/>
  <c r="BH17" i="8"/>
  <c r="BB17" i="8"/>
  <c r="AX17" i="8"/>
  <c r="AP17" i="8"/>
  <c r="FO17" i="8" s="1"/>
  <c r="AN17" i="8"/>
  <c r="AM17" i="8"/>
  <c r="AH17" i="8"/>
  <c r="AD17" i="8"/>
  <c r="V17" i="8"/>
  <c r="T17" i="8"/>
  <c r="S17" i="8"/>
  <c r="O17" i="8"/>
  <c r="FM16" i="8"/>
  <c r="AI16" i="8" s="1"/>
  <c r="AK16" i="8" s="1"/>
  <c r="EO16" i="8"/>
  <c r="EJ16" i="8"/>
  <c r="EF16" i="8"/>
  <c r="DZ16" i="8"/>
  <c r="DV16" i="8"/>
  <c r="DP16" i="8"/>
  <c r="DL16" i="8"/>
  <c r="DF16" i="8"/>
  <c r="DB16" i="8"/>
  <c r="CT16" i="8"/>
  <c r="CR16" i="8"/>
  <c r="CQ16" i="8"/>
  <c r="CK16" i="8"/>
  <c r="CF16" i="8"/>
  <c r="FW16" i="8" s="1"/>
  <c r="CG16" i="8" s="1"/>
  <c r="CI16" i="8" s="1"/>
  <c r="BV16" i="8"/>
  <c r="FU16" i="8" s="1"/>
  <c r="BW16" i="8" s="1"/>
  <c r="BY16" i="8" s="1"/>
  <c r="BR16" i="8"/>
  <c r="BL16" i="8"/>
  <c r="FS16" i="8" s="1"/>
  <c r="BM16" i="8" s="1"/>
  <c r="BO16" i="8" s="1"/>
  <c r="BH16" i="8"/>
  <c r="BB16" i="8"/>
  <c r="AX16" i="8"/>
  <c r="AN16" i="8"/>
  <c r="AM16" i="8"/>
  <c r="AP16" i="8" s="1"/>
  <c r="AH16" i="8"/>
  <c r="AD16" i="8"/>
  <c r="T16" i="8"/>
  <c r="S16" i="8"/>
  <c r="V16" i="8" s="1"/>
  <c r="GD15" i="8"/>
  <c r="FM15" i="8"/>
  <c r="AI15" i="8" s="1"/>
  <c r="AK15" i="8" s="1"/>
  <c r="EO15" i="8"/>
  <c r="EJ15" i="8"/>
  <c r="EF15" i="8"/>
  <c r="DZ15" i="8"/>
  <c r="DV15" i="8"/>
  <c r="DP15" i="8"/>
  <c r="DL15" i="8"/>
  <c r="DF15" i="8"/>
  <c r="DB15" i="8"/>
  <c r="CT15" i="8"/>
  <c r="CR15" i="8"/>
  <c r="CQ15" i="8"/>
  <c r="CK15" i="8"/>
  <c r="CF15" i="8"/>
  <c r="FW15" i="8" s="1"/>
  <c r="CG15" i="8" s="1"/>
  <c r="CI15" i="8" s="1"/>
  <c r="BV15" i="8"/>
  <c r="FU15" i="8" s="1"/>
  <c r="BW15" i="8" s="1"/>
  <c r="BY15" i="8" s="1"/>
  <c r="BR15" i="8"/>
  <c r="BL15" i="8"/>
  <c r="FS15" i="8" s="1"/>
  <c r="BM15" i="8" s="1"/>
  <c r="BO15" i="8" s="1"/>
  <c r="BH15" i="8"/>
  <c r="BB15" i="8"/>
  <c r="AX15" i="8"/>
  <c r="AN15" i="8"/>
  <c r="AM15" i="8"/>
  <c r="AP15" i="8" s="1"/>
  <c r="AH15" i="8"/>
  <c r="AD15" i="8"/>
  <c r="T15" i="8"/>
  <c r="S15" i="8"/>
  <c r="V15" i="8" s="1"/>
  <c r="O15" i="8"/>
  <c r="A15" i="8"/>
  <c r="A17" i="8" s="1"/>
  <c r="A19" i="8" s="1"/>
  <c r="A21" i="8" s="1"/>
  <c r="A23" i="8" s="1"/>
  <c r="A25" i="8" s="1"/>
  <c r="A27" i="8" s="1"/>
  <c r="A29" i="8" s="1"/>
  <c r="A31" i="8" s="1"/>
  <c r="A33" i="8" s="1"/>
  <c r="A35" i="8" s="1"/>
  <c r="A37" i="8" s="1"/>
  <c r="A39" i="8" s="1"/>
  <c r="A41" i="8" s="1"/>
  <c r="A43" i="8" s="1"/>
  <c r="A45" i="8" s="1"/>
  <c r="A47" i="8" s="1"/>
  <c r="A49" i="8" s="1"/>
  <c r="A51" i="8" s="1"/>
  <c r="A53" i="8" s="1"/>
  <c r="A55" i="8" s="1"/>
  <c r="A57" i="8" s="1"/>
  <c r="A59" i="8" s="1"/>
  <c r="A61" i="8" s="1"/>
  <c r="A63" i="8" s="1"/>
  <c r="A65" i="8" s="1"/>
  <c r="A67" i="8" s="1"/>
  <c r="A69" i="8" s="1"/>
  <c r="A71" i="8" s="1"/>
  <c r="A73" i="8" s="1"/>
  <c r="A75" i="8" s="1"/>
  <c r="A77" i="8" s="1"/>
  <c r="A79" i="8" s="1"/>
  <c r="A81" i="8" s="1"/>
  <c r="A83" i="8" s="1"/>
  <c r="A85" i="8" s="1"/>
  <c r="A87" i="8" s="1"/>
  <c r="A89" i="8" s="1"/>
  <c r="A91" i="8" s="1"/>
  <c r="A93" i="8" s="1"/>
  <c r="A95" i="8" s="1"/>
  <c r="A97" i="8" s="1"/>
  <c r="A99" i="8" s="1"/>
  <c r="A101" i="8" s="1"/>
  <c r="A103" i="8" s="1"/>
  <c r="A105" i="8" s="1"/>
  <c r="A107" i="8" s="1"/>
  <c r="A109" i="8" s="1"/>
  <c r="A111" i="8" s="1"/>
  <c r="A113" i="8" s="1"/>
  <c r="EU37" i="8" l="1"/>
  <c r="FT29" i="8"/>
  <c r="FT35" i="8"/>
  <c r="FK54" i="8"/>
  <c r="Y54" i="8" s="1"/>
  <c r="AA54" i="8" s="1"/>
  <c r="FK53" i="8"/>
  <c r="Y53" i="8" s="1"/>
  <c r="AA53" i="8" s="1"/>
  <c r="FK52" i="8"/>
  <c r="Y52" i="8" s="1"/>
  <c r="AA52" i="8" s="1"/>
  <c r="FY52" i="8"/>
  <c r="CW52" i="8" s="1"/>
  <c r="CY52" i="8" s="1"/>
  <c r="FO54" i="8"/>
  <c r="AS54" i="8" s="1"/>
  <c r="AU54" i="8" s="1"/>
  <c r="FT37" i="8"/>
  <c r="FT38" i="8"/>
  <c r="FT31" i="8"/>
  <c r="FS44" i="8"/>
  <c r="BM44" i="8" s="1"/>
  <c r="BO44" i="8" s="1"/>
  <c r="FT32" i="8"/>
  <c r="FT34" i="8"/>
  <c r="FT21" i="8"/>
  <c r="FT16" i="8"/>
  <c r="FV18" i="8"/>
  <c r="FV17" i="8"/>
  <c r="FT22" i="8"/>
  <c r="FT17" i="8"/>
  <c r="FT19" i="8"/>
  <c r="FT18" i="8"/>
  <c r="FT20" i="8"/>
  <c r="FY37" i="8"/>
  <c r="CW37" i="8" s="1"/>
  <c r="CY37" i="8" s="1"/>
  <c r="FK36" i="8"/>
  <c r="Y36" i="8" s="1"/>
  <c r="AA36" i="8" s="1"/>
  <c r="FY36" i="8"/>
  <c r="CW36" i="8" s="1"/>
  <c r="CY36" i="8" s="1"/>
  <c r="FK35" i="8"/>
  <c r="Y35" i="8" s="1"/>
  <c r="AA35" i="8" s="1"/>
  <c r="FY33" i="8"/>
  <c r="CW33" i="8" s="1"/>
  <c r="CY33" i="8" s="1"/>
  <c r="FK32" i="8"/>
  <c r="Y32" i="8" s="1"/>
  <c r="AA32" i="8" s="1"/>
  <c r="FK30" i="8"/>
  <c r="Y30" i="8" s="1"/>
  <c r="AA30" i="8" s="1"/>
  <c r="FY30" i="8"/>
  <c r="CW30" i="8" s="1"/>
  <c r="CY30" i="8" s="1"/>
  <c r="FY29" i="8"/>
  <c r="CW29" i="8" s="1"/>
  <c r="CY29" i="8" s="1"/>
  <c r="FK25" i="8"/>
  <c r="Y25" i="8" s="1"/>
  <c r="AA25" i="8" s="1"/>
  <c r="FK26" i="8"/>
  <c r="Y26" i="8" s="1"/>
  <c r="AA26" i="8" s="1"/>
  <c r="FK27" i="8"/>
  <c r="Y27" i="8" s="1"/>
  <c r="AA27" i="8" s="1"/>
  <c r="FY26" i="8"/>
  <c r="CW26" i="8" s="1"/>
  <c r="CY26" i="8" s="1"/>
  <c r="FY15" i="8"/>
  <c r="CW15" i="8" s="1"/>
  <c r="CY15" i="8" s="1"/>
  <c r="FY16" i="8"/>
  <c r="CW16" i="8" s="1"/>
  <c r="CY16" i="8" s="1"/>
  <c r="FO28" i="8"/>
  <c r="AS28" i="8" s="1"/>
  <c r="AU28" i="8" s="1"/>
  <c r="FO38" i="8"/>
  <c r="AS38" i="8" s="1"/>
  <c r="AU38" i="8" s="1"/>
  <c r="GL26" i="8"/>
  <c r="FO31" i="8"/>
  <c r="AS31" i="8" s="1"/>
  <c r="AU31" i="8" s="1"/>
  <c r="GL32" i="8"/>
  <c r="FO25" i="8"/>
  <c r="AS25" i="8" s="1"/>
  <c r="AU25" i="8" s="1"/>
  <c r="FO37" i="8"/>
  <c r="AS37" i="8" s="1"/>
  <c r="AU37" i="8" s="1"/>
  <c r="FX17" i="8"/>
  <c r="FX18" i="8"/>
  <c r="FY24" i="8"/>
  <c r="CW24" i="8" s="1"/>
  <c r="CY24" i="8" s="1"/>
  <c r="FY20" i="8"/>
  <c r="FZ20" i="8" s="1"/>
  <c r="FY23" i="8"/>
  <c r="CW23" i="8" s="1"/>
  <c r="CY23" i="8" s="1"/>
  <c r="FY22" i="8"/>
  <c r="CW22" i="8" s="1"/>
  <c r="CY22" i="8" s="1"/>
  <c r="FO24" i="8"/>
  <c r="AS24" i="8" s="1"/>
  <c r="AU24" i="8" s="1"/>
  <c r="FK15" i="8"/>
  <c r="Y15" i="8" s="1"/>
  <c r="AA15" i="8" s="1"/>
  <c r="FK23" i="8"/>
  <c r="Y23" i="8" s="1"/>
  <c r="AA23" i="8" s="1"/>
  <c r="FK17" i="8"/>
  <c r="Y17" i="8" s="1"/>
  <c r="AA17" i="8" s="1"/>
  <c r="FK22" i="8"/>
  <c r="Y22" i="8" s="1"/>
  <c r="AA22" i="8" s="1"/>
  <c r="FK16" i="8"/>
  <c r="Y16" i="8" s="1"/>
  <c r="AA16" i="8" s="1"/>
  <c r="FK24" i="8"/>
  <c r="Y24" i="8" s="1"/>
  <c r="AA24" i="8" s="1"/>
  <c r="FK20" i="8"/>
  <c r="Y20" i="8" s="1"/>
  <c r="AA20" i="8" s="1"/>
  <c r="FO21" i="8"/>
  <c r="AS21" i="8" s="1"/>
  <c r="AU21" i="8" s="1"/>
  <c r="FO16" i="8"/>
  <c r="AS16" i="8" s="1"/>
  <c r="AU16" i="8" s="1"/>
  <c r="FO18" i="8"/>
  <c r="FP18" i="8" s="1"/>
  <c r="FO15" i="8"/>
  <c r="AU15" i="8" s="1"/>
  <c r="EU81" i="8"/>
  <c r="EU86" i="8"/>
  <c r="FN87" i="8"/>
  <c r="EN84" i="8"/>
  <c r="FA89" i="8"/>
  <c r="FA90" i="8"/>
  <c r="FA100" i="8"/>
  <c r="FA28" i="8"/>
  <c r="FA39" i="8"/>
  <c r="FA40" i="8"/>
  <c r="FA44" i="8"/>
  <c r="FA45" i="8"/>
  <c r="FA46" i="8"/>
  <c r="FA47" i="8"/>
  <c r="FA61" i="8"/>
  <c r="FA62" i="8"/>
  <c r="FA83" i="8"/>
  <c r="FA108" i="8"/>
  <c r="FA65" i="8"/>
  <c r="FA75" i="8"/>
  <c r="CJ86" i="8"/>
  <c r="FA20" i="8"/>
  <c r="FA22" i="8"/>
  <c r="FA24" i="8"/>
  <c r="FA32" i="8"/>
  <c r="FA34" i="8"/>
  <c r="FA36" i="8"/>
  <c r="FA52" i="8"/>
  <c r="EU78" i="8"/>
  <c r="FA25" i="8"/>
  <c r="FA27" i="8"/>
  <c r="FA30" i="8"/>
  <c r="EU40" i="8"/>
  <c r="FN79" i="8"/>
  <c r="EN95" i="8"/>
  <c r="FA101" i="8"/>
  <c r="EN104" i="8"/>
  <c r="EP110" i="8"/>
  <c r="FA51" i="8"/>
  <c r="FA57" i="8"/>
  <c r="FA58" i="8"/>
  <c r="FA66" i="8"/>
  <c r="FA76" i="8"/>
  <c r="FA84" i="8"/>
  <c r="FA93" i="8"/>
  <c r="CJ103" i="8"/>
  <c r="FA109" i="8"/>
  <c r="FA110" i="8"/>
  <c r="EU29" i="8"/>
  <c r="EU97" i="8"/>
  <c r="FA49" i="8"/>
  <c r="FA60" i="8"/>
  <c r="FA73" i="8"/>
  <c r="FA74" i="8"/>
  <c r="FA88" i="8"/>
  <c r="FA99" i="8"/>
  <c r="FA106" i="8"/>
  <c r="FN33" i="8"/>
  <c r="AI33" i="8"/>
  <c r="AK33" i="8" s="1"/>
  <c r="FN67" i="8"/>
  <c r="AI67" i="8"/>
  <c r="FN68" i="8"/>
  <c r="AI68" i="8"/>
  <c r="FN77" i="8"/>
  <c r="AI77" i="8"/>
  <c r="FN78" i="8"/>
  <c r="AI78" i="8"/>
  <c r="FN85" i="8"/>
  <c r="AI85" i="8"/>
  <c r="FN93" i="8"/>
  <c r="AI93" i="8"/>
  <c r="FN94" i="8"/>
  <c r="AI94" i="8"/>
  <c r="FN110" i="8"/>
  <c r="AI110" i="8"/>
  <c r="FN17" i="8"/>
  <c r="AI17" i="8"/>
  <c r="AK17" i="8" s="1"/>
  <c r="EU24" i="8"/>
  <c r="EU25" i="8"/>
  <c r="FA26" i="8"/>
  <c r="FN30" i="8"/>
  <c r="AI30" i="8"/>
  <c r="AK30" i="8" s="1"/>
  <c r="FN31" i="8"/>
  <c r="AI31" i="8"/>
  <c r="AK31" i="8" s="1"/>
  <c r="FA38" i="8"/>
  <c r="FA41" i="8"/>
  <c r="FA42" i="8"/>
  <c r="FA43" i="8"/>
  <c r="FA55" i="8"/>
  <c r="FN58" i="8"/>
  <c r="AI58" i="8"/>
  <c r="FA63" i="8"/>
  <c r="FA64" i="8"/>
  <c r="EP65" i="8"/>
  <c r="FN69" i="8"/>
  <c r="AI69" i="8"/>
  <c r="FN70" i="8"/>
  <c r="AI70" i="8"/>
  <c r="FA81" i="8"/>
  <c r="FA82" i="8"/>
  <c r="FN86" i="8"/>
  <c r="AI86" i="8"/>
  <c r="FA91" i="8"/>
  <c r="FA92" i="8"/>
  <c r="FN95" i="8"/>
  <c r="AI95" i="8"/>
  <c r="FN96" i="8"/>
  <c r="AI96" i="8"/>
  <c r="FN103" i="8"/>
  <c r="AI103" i="8"/>
  <c r="FN104" i="8"/>
  <c r="AI104" i="8"/>
  <c r="FA107" i="8"/>
  <c r="FN112" i="8"/>
  <c r="AI112" i="8"/>
  <c r="FN19" i="8"/>
  <c r="AI19" i="8"/>
  <c r="AK19" i="8" s="1"/>
  <c r="FN29" i="8"/>
  <c r="AI29" i="8"/>
  <c r="AK29" i="8" s="1"/>
  <c r="FA37" i="8"/>
  <c r="FN48" i="8"/>
  <c r="AI48" i="8"/>
  <c r="FA53" i="8"/>
  <c r="FA54" i="8"/>
  <c r="FA56" i="8"/>
  <c r="FN71" i="8"/>
  <c r="AI71" i="8"/>
  <c r="FN72" i="8"/>
  <c r="AI72" i="8"/>
  <c r="FN97" i="8"/>
  <c r="AI97" i="8"/>
  <c r="FN98" i="8"/>
  <c r="AI98" i="8"/>
  <c r="FN113" i="8"/>
  <c r="AI113" i="8"/>
  <c r="FA35" i="8"/>
  <c r="FN40" i="8"/>
  <c r="AI40" i="8"/>
  <c r="AK40" i="8" s="1"/>
  <c r="FN44" i="8"/>
  <c r="AI44" i="8"/>
  <c r="AK44" i="8" s="1"/>
  <c r="FN46" i="8"/>
  <c r="AI46" i="8"/>
  <c r="FN49" i="8"/>
  <c r="AI49" i="8"/>
  <c r="FN59" i="8"/>
  <c r="AI59" i="8"/>
  <c r="FN60" i="8"/>
  <c r="AI60" i="8"/>
  <c r="FN73" i="8"/>
  <c r="AI73" i="8"/>
  <c r="FN88" i="8"/>
  <c r="AI88" i="8"/>
  <c r="FA102" i="8"/>
  <c r="FN105" i="8"/>
  <c r="AI105" i="8"/>
  <c r="FN114" i="8"/>
  <c r="AI114" i="8"/>
  <c r="FA23" i="8"/>
  <c r="FA18" i="8"/>
  <c r="FA19" i="8"/>
  <c r="FA33" i="8"/>
  <c r="FN38" i="8"/>
  <c r="AI38" i="8"/>
  <c r="AK38" i="8" s="1"/>
  <c r="FN39" i="8"/>
  <c r="AI39" i="8"/>
  <c r="AK39" i="8" s="1"/>
  <c r="FN42" i="8"/>
  <c r="AI42" i="8"/>
  <c r="AK42" i="8" s="1"/>
  <c r="FN45" i="8"/>
  <c r="AI45" i="8"/>
  <c r="FN47" i="8"/>
  <c r="AI47" i="8"/>
  <c r="FA50" i="8"/>
  <c r="FN61" i="8"/>
  <c r="AI61" i="8"/>
  <c r="FN62" i="8"/>
  <c r="AI62" i="8"/>
  <c r="FA67" i="8"/>
  <c r="FA68" i="8"/>
  <c r="EU69" i="8"/>
  <c r="FA77" i="8"/>
  <c r="FA78" i="8"/>
  <c r="FN80" i="8"/>
  <c r="AI80" i="8"/>
  <c r="FA85" i="8"/>
  <c r="FA86" i="8"/>
  <c r="FN89" i="8"/>
  <c r="AI89" i="8"/>
  <c r="FN90" i="8"/>
  <c r="AI90" i="8"/>
  <c r="FA94" i="8"/>
  <c r="FN99" i="8"/>
  <c r="AI99" i="8"/>
  <c r="FA103" i="8"/>
  <c r="FN106" i="8"/>
  <c r="AI106" i="8"/>
  <c r="FA16" i="8"/>
  <c r="FA17" i="8"/>
  <c r="FN26" i="8"/>
  <c r="AI26" i="8"/>
  <c r="AK26" i="8" s="1"/>
  <c r="FA31" i="8"/>
  <c r="FN41" i="8"/>
  <c r="AI41" i="8"/>
  <c r="AK41" i="8" s="1"/>
  <c r="FN43" i="8"/>
  <c r="AI43" i="8"/>
  <c r="AK43" i="8" s="1"/>
  <c r="FN54" i="8"/>
  <c r="AI54" i="8"/>
  <c r="EP60" i="8"/>
  <c r="FN63" i="8"/>
  <c r="AI63" i="8"/>
  <c r="FN64" i="8"/>
  <c r="AI64" i="8"/>
  <c r="FA69" i="8"/>
  <c r="FA70" i="8"/>
  <c r="FN74" i="8"/>
  <c r="AI74" i="8"/>
  <c r="CJ77" i="8"/>
  <c r="FA79" i="8"/>
  <c r="EU80" i="8"/>
  <c r="FN81" i="8"/>
  <c r="AI81" i="8"/>
  <c r="FN82" i="8"/>
  <c r="AI82" i="8"/>
  <c r="FN91" i="8"/>
  <c r="AI91" i="8"/>
  <c r="FA95" i="8"/>
  <c r="FA96" i="8"/>
  <c r="FN100" i="8"/>
  <c r="AI100" i="8"/>
  <c r="FA104" i="8"/>
  <c r="FA111" i="8"/>
  <c r="FA112" i="8"/>
  <c r="FN20" i="8"/>
  <c r="AI20" i="8"/>
  <c r="AK20" i="8" s="1"/>
  <c r="FN22" i="8"/>
  <c r="AI22" i="8"/>
  <c r="AK22" i="8" s="1"/>
  <c r="FN24" i="8"/>
  <c r="AI24" i="8"/>
  <c r="AK24" i="8" s="1"/>
  <c r="FN25" i="8"/>
  <c r="AI25" i="8"/>
  <c r="AK25" i="8" s="1"/>
  <c r="FA29" i="8"/>
  <c r="FN34" i="8"/>
  <c r="AI34" i="8"/>
  <c r="AK34" i="8" s="1"/>
  <c r="FN36" i="8"/>
  <c r="AI36" i="8"/>
  <c r="AK36" i="8" s="1"/>
  <c r="FN37" i="8"/>
  <c r="AI37" i="8"/>
  <c r="AK37" i="8" s="1"/>
  <c r="FN52" i="8"/>
  <c r="AI52" i="8"/>
  <c r="FN53" i="8"/>
  <c r="AI53" i="8"/>
  <c r="FN55" i="8"/>
  <c r="AI55" i="8"/>
  <c r="FN56" i="8"/>
  <c r="AI56" i="8"/>
  <c r="FA59" i="8"/>
  <c r="FA71" i="8"/>
  <c r="FA72" i="8"/>
  <c r="FA80" i="8"/>
  <c r="FA87" i="8"/>
  <c r="EU88" i="8"/>
  <c r="FN92" i="8"/>
  <c r="AI92" i="8"/>
  <c r="FA97" i="8"/>
  <c r="FA98" i="8"/>
  <c r="FA105" i="8"/>
  <c r="FN107" i="8"/>
  <c r="AI107" i="8"/>
  <c r="FA113" i="8"/>
  <c r="FA114" i="8"/>
  <c r="FA21" i="8"/>
  <c r="FA15" i="8"/>
  <c r="FN18" i="8"/>
  <c r="AI18" i="8"/>
  <c r="AK18" i="8" s="1"/>
  <c r="FN21" i="8"/>
  <c r="AI21" i="8"/>
  <c r="AK21" i="8" s="1"/>
  <c r="FN23" i="8"/>
  <c r="AI23" i="8"/>
  <c r="AK23" i="8" s="1"/>
  <c r="FA48" i="8"/>
  <c r="FN50" i="8"/>
  <c r="AI50" i="8"/>
  <c r="FN51" i="8"/>
  <c r="AI51" i="8"/>
  <c r="FN57" i="8"/>
  <c r="AI57" i="8"/>
  <c r="EU61" i="8"/>
  <c r="FN65" i="8"/>
  <c r="AI65" i="8"/>
  <c r="FN66" i="8"/>
  <c r="AI66" i="8"/>
  <c r="FN75" i="8"/>
  <c r="AI75" i="8"/>
  <c r="FN76" i="8"/>
  <c r="AI76" i="8"/>
  <c r="FN84" i="8"/>
  <c r="AI84" i="8"/>
  <c r="FN101" i="8"/>
  <c r="AI101" i="8"/>
  <c r="FN102" i="8"/>
  <c r="AI102" i="8"/>
  <c r="FN108" i="8"/>
  <c r="AI108" i="8"/>
  <c r="EN24" i="8"/>
  <c r="EU43" i="8"/>
  <c r="EU55" i="8"/>
  <c r="EU65" i="8"/>
  <c r="EN91" i="8"/>
  <c r="EU99" i="8"/>
  <c r="FC101" i="8"/>
  <c r="EP27" i="8"/>
  <c r="EU57" i="8"/>
  <c r="EU67" i="8"/>
  <c r="EU94" i="8"/>
  <c r="EP96" i="8"/>
  <c r="CL99" i="8"/>
  <c r="EP101" i="8"/>
  <c r="EP114" i="8"/>
  <c r="DV116" i="8"/>
  <c r="CJ59" i="8"/>
  <c r="FC113" i="8"/>
  <c r="EU114" i="8"/>
  <c r="CJ66" i="8"/>
  <c r="EN33" i="8"/>
  <c r="EP48" i="8"/>
  <c r="EN61" i="8"/>
  <c r="EN97" i="8"/>
  <c r="EN102" i="8"/>
  <c r="CJ108" i="8"/>
  <c r="EU48" i="8"/>
  <c r="FC50" i="8"/>
  <c r="FF50" i="8" s="1"/>
  <c r="FD50" i="8" s="1"/>
  <c r="EU52" i="8"/>
  <c r="EN65" i="8"/>
  <c r="EP72" i="8"/>
  <c r="FC110" i="8"/>
  <c r="EP102" i="8"/>
  <c r="EP68" i="8"/>
  <c r="EP92" i="8"/>
  <c r="EP104" i="8"/>
  <c r="EP100" i="8"/>
  <c r="EP58" i="8"/>
  <c r="EP108" i="8"/>
  <c r="EP113" i="8"/>
  <c r="CL85" i="8"/>
  <c r="CL40" i="8"/>
  <c r="CL72" i="8"/>
  <c r="CL96" i="8"/>
  <c r="CL71" i="8"/>
  <c r="CL46" i="8"/>
  <c r="AR17" i="8"/>
  <c r="AS17" i="8"/>
  <c r="AU17" i="8" s="1"/>
  <c r="AR23" i="8"/>
  <c r="AS23" i="8"/>
  <c r="AU23" i="8" s="1"/>
  <c r="FY42" i="8"/>
  <c r="CW42" i="8" s="1"/>
  <c r="CY42" i="8" s="1"/>
  <c r="FO43" i="8"/>
  <c r="AS43" i="8" s="1"/>
  <c r="AU43" i="8" s="1"/>
  <c r="CV51" i="8"/>
  <c r="CW51" i="8"/>
  <c r="CY51" i="8" s="1"/>
  <c r="X55" i="8"/>
  <c r="Y55" i="8"/>
  <c r="AA55" i="8" s="1"/>
  <c r="CV59" i="8"/>
  <c r="CW59" i="8"/>
  <c r="CY59" i="8" s="1"/>
  <c r="AR77" i="8"/>
  <c r="AS77" i="8"/>
  <c r="AU77" i="8" s="1"/>
  <c r="CV78" i="8"/>
  <c r="CW78" i="8"/>
  <c r="CY78" i="8" s="1"/>
  <c r="AR82" i="8"/>
  <c r="AS82" i="8"/>
  <c r="CV93" i="8"/>
  <c r="CW93" i="8"/>
  <c r="AR99" i="8"/>
  <c r="AS99" i="8"/>
  <c r="CV100" i="8"/>
  <c r="CW100" i="8"/>
  <c r="X102" i="8"/>
  <c r="Y102" i="8"/>
  <c r="CV103" i="8"/>
  <c r="CW103" i="8"/>
  <c r="AR107" i="8"/>
  <c r="AS107" i="8"/>
  <c r="AR110" i="8"/>
  <c r="AS110" i="8"/>
  <c r="FZ19" i="8"/>
  <c r="CW19" i="8"/>
  <c r="CY19" i="8" s="1"/>
  <c r="CV25" i="8"/>
  <c r="CW25" i="8"/>
  <c r="CY25" i="8" s="1"/>
  <c r="AR32" i="8"/>
  <c r="AS32" i="8"/>
  <c r="AU32" i="8" s="1"/>
  <c r="X37" i="8"/>
  <c r="Y37" i="8"/>
  <c r="AA37" i="8" s="1"/>
  <c r="X38" i="8"/>
  <c r="Y38" i="8"/>
  <c r="AA38" i="8" s="1"/>
  <c r="FY40" i="8"/>
  <c r="CW40" i="8" s="1"/>
  <c r="CY40" i="8" s="1"/>
  <c r="FO46" i="8"/>
  <c r="AS46" i="8" s="1"/>
  <c r="AU46" i="8" s="1"/>
  <c r="AR50" i="8"/>
  <c r="AS50" i="8"/>
  <c r="AU50" i="8" s="1"/>
  <c r="AR53" i="8"/>
  <c r="AS53" i="8"/>
  <c r="AU53" i="8" s="1"/>
  <c r="CV58" i="8"/>
  <c r="CW58" i="8"/>
  <c r="CY58" i="8" s="1"/>
  <c r="X60" i="8"/>
  <c r="Y60" i="8"/>
  <c r="AA60" i="8" s="1"/>
  <c r="CV61" i="8"/>
  <c r="CW61" i="8"/>
  <c r="CY61" i="8" s="1"/>
  <c r="AR67" i="8"/>
  <c r="AS67" i="8"/>
  <c r="AU67" i="8" s="1"/>
  <c r="AR79" i="8"/>
  <c r="AS79" i="8"/>
  <c r="AU79" i="8" s="1"/>
  <c r="FZ83" i="8"/>
  <c r="CW83" i="8"/>
  <c r="AR84" i="8"/>
  <c r="AS84" i="8"/>
  <c r="AR89" i="8"/>
  <c r="AS89" i="8"/>
  <c r="AR94" i="8"/>
  <c r="AS94" i="8"/>
  <c r="X99" i="8"/>
  <c r="Y99" i="8"/>
  <c r="X18" i="8"/>
  <c r="Y18" i="8"/>
  <c r="AA18" i="8" s="1"/>
  <c r="AR27" i="8"/>
  <c r="AS27" i="8"/>
  <c r="AU27" i="8" s="1"/>
  <c r="CV34" i="8"/>
  <c r="CW34" i="8"/>
  <c r="CY34" i="8" s="1"/>
  <c r="AR35" i="8"/>
  <c r="AS35" i="8"/>
  <c r="AU35" i="8" s="1"/>
  <c r="FK43" i="8"/>
  <c r="Y43" i="8" s="1"/>
  <c r="AA43" i="8" s="1"/>
  <c r="FK46" i="8"/>
  <c r="Y46" i="8" s="1"/>
  <c r="AA46" i="8" s="1"/>
  <c r="CV48" i="8"/>
  <c r="CW48" i="8"/>
  <c r="CY48" i="8" s="1"/>
  <c r="AR49" i="8"/>
  <c r="AS49" i="8"/>
  <c r="AU49" i="8" s="1"/>
  <c r="AR64" i="8"/>
  <c r="AS64" i="8"/>
  <c r="AU64" i="8" s="1"/>
  <c r="X67" i="8"/>
  <c r="Y67" i="8"/>
  <c r="AA67" i="8" s="1"/>
  <c r="AR69" i="8"/>
  <c r="AS69" i="8"/>
  <c r="AU69" i="8" s="1"/>
  <c r="CV70" i="8"/>
  <c r="CW70" i="8"/>
  <c r="CY70" i="8" s="1"/>
  <c r="CV75" i="8"/>
  <c r="CW75" i="8"/>
  <c r="CY75" i="8" s="1"/>
  <c r="CV80" i="8"/>
  <c r="CW80" i="8"/>
  <c r="CY80" i="8" s="1"/>
  <c r="X84" i="8"/>
  <c r="Y84" i="8"/>
  <c r="CV85" i="8"/>
  <c r="CW85" i="8"/>
  <c r="FP86" i="8"/>
  <c r="AS86" i="8"/>
  <c r="AR91" i="8"/>
  <c r="AS91" i="8"/>
  <c r="CV92" i="8"/>
  <c r="CW92" i="8"/>
  <c r="FP101" i="8"/>
  <c r="AS101" i="8"/>
  <c r="X112" i="8"/>
  <c r="Y112" i="8"/>
  <c r="CV113" i="8"/>
  <c r="CW113" i="8"/>
  <c r="FP114" i="8"/>
  <c r="AS114" i="8"/>
  <c r="X28" i="8"/>
  <c r="Y28" i="8"/>
  <c r="AA28" i="8" s="1"/>
  <c r="X31" i="8"/>
  <c r="Y31" i="8"/>
  <c r="AA31" i="8" s="1"/>
  <c r="FO39" i="8"/>
  <c r="AS39" i="8" s="1"/>
  <c r="AU39" i="8" s="1"/>
  <c r="FK44" i="8"/>
  <c r="Y44" i="8" s="1"/>
  <c r="AA44" i="8" s="1"/>
  <c r="FY45" i="8"/>
  <c r="CW45" i="8" s="1"/>
  <c r="CY45" i="8" s="1"/>
  <c r="AR59" i="8"/>
  <c r="AS59" i="8"/>
  <c r="AU59" i="8" s="1"/>
  <c r="X64" i="8"/>
  <c r="Y64" i="8"/>
  <c r="AA64" i="8" s="1"/>
  <c r="AR71" i="8"/>
  <c r="AS71" i="8"/>
  <c r="AU71" i="8" s="1"/>
  <c r="X86" i="8"/>
  <c r="Y86" i="8"/>
  <c r="CV87" i="8"/>
  <c r="CW87" i="8"/>
  <c r="X91" i="8"/>
  <c r="Y91" i="8"/>
  <c r="X96" i="8"/>
  <c r="Y96" i="8"/>
  <c r="CV97" i="8"/>
  <c r="CW97" i="8"/>
  <c r="CV102" i="8"/>
  <c r="CW102" i="8"/>
  <c r="AR106" i="8"/>
  <c r="AS106" i="8"/>
  <c r="AR109" i="8"/>
  <c r="AS109" i="8"/>
  <c r="CV17" i="8"/>
  <c r="CW17" i="8"/>
  <c r="CY17" i="8" s="1"/>
  <c r="X21" i="8"/>
  <c r="Y21" i="8"/>
  <c r="AA21" i="8" s="1"/>
  <c r="AR22" i="8"/>
  <c r="AS22" i="8"/>
  <c r="AU22" i="8" s="1"/>
  <c r="AR29" i="8"/>
  <c r="AS29" i="8"/>
  <c r="AU29" i="8" s="1"/>
  <c r="AR36" i="8"/>
  <c r="AS36" i="8"/>
  <c r="AU36" i="8" s="1"/>
  <c r="CV38" i="8"/>
  <c r="CW38" i="8"/>
  <c r="CY38" i="8" s="1"/>
  <c r="FO42" i="8"/>
  <c r="AS42" i="8" s="1"/>
  <c r="AU42" i="8" s="1"/>
  <c r="FY43" i="8"/>
  <c r="CW43" i="8" s="1"/>
  <c r="CY43" i="8" s="1"/>
  <c r="X49" i="8"/>
  <c r="Y49" i="8"/>
  <c r="AA49" i="8" s="1"/>
  <c r="AR51" i="8"/>
  <c r="AS51" i="8"/>
  <c r="AU51" i="8" s="1"/>
  <c r="AR56" i="8"/>
  <c r="AS56" i="8"/>
  <c r="AU56" i="8" s="1"/>
  <c r="X59" i="8"/>
  <c r="Y59" i="8"/>
  <c r="AA59" i="8" s="1"/>
  <c r="CV65" i="8"/>
  <c r="CW65" i="8"/>
  <c r="CY65" i="8" s="1"/>
  <c r="AR66" i="8"/>
  <c r="AS66" i="8"/>
  <c r="AU66" i="8" s="1"/>
  <c r="X71" i="8"/>
  <c r="Y71" i="8"/>
  <c r="AA71" i="8" s="1"/>
  <c r="AR73" i="8"/>
  <c r="AS73" i="8"/>
  <c r="AU73" i="8" s="1"/>
  <c r="AR78" i="8"/>
  <c r="AS78" i="8"/>
  <c r="AU78" i="8" s="1"/>
  <c r="AR81" i="8"/>
  <c r="AS81" i="8"/>
  <c r="CV82" i="8"/>
  <c r="CW82" i="8"/>
  <c r="X98" i="8"/>
  <c r="Y98" i="8"/>
  <c r="CV99" i="8"/>
  <c r="CW99" i="8"/>
  <c r="AR100" i="8"/>
  <c r="AS100" i="8"/>
  <c r="FP103" i="8"/>
  <c r="AS103" i="8"/>
  <c r="CV107" i="8"/>
  <c r="CW107" i="8"/>
  <c r="CV110" i="8"/>
  <c r="CW110" i="8"/>
  <c r="CV18" i="8"/>
  <c r="CW18" i="8"/>
  <c r="CY18" i="8" s="1"/>
  <c r="AR19" i="8"/>
  <c r="AS19" i="8"/>
  <c r="AU19" i="8" s="1"/>
  <c r="CV31" i="8"/>
  <c r="CW31" i="8"/>
  <c r="CY31" i="8" s="1"/>
  <c r="CV32" i="8"/>
  <c r="CW32" i="8"/>
  <c r="CY32" i="8" s="1"/>
  <c r="AR33" i="8"/>
  <c r="AS33" i="8"/>
  <c r="AU33" i="8" s="1"/>
  <c r="FK39" i="8"/>
  <c r="Y39" i="8" s="1"/>
  <c r="AA39" i="8" s="1"/>
  <c r="FO40" i="8"/>
  <c r="AS40" i="8" s="1"/>
  <c r="AU40" i="8" s="1"/>
  <c r="FK42" i="8"/>
  <c r="Y42" i="8" s="1"/>
  <c r="AA42" i="8" s="1"/>
  <c r="CV50" i="8"/>
  <c r="CW50" i="8"/>
  <c r="CY50" i="8" s="1"/>
  <c r="CV53" i="8"/>
  <c r="CW53" i="8"/>
  <c r="CY53" i="8" s="1"/>
  <c r="X56" i="8"/>
  <c r="Y56" i="8"/>
  <c r="AA56" i="8" s="1"/>
  <c r="CV57" i="8"/>
  <c r="CW57" i="8"/>
  <c r="CY57" i="8" s="1"/>
  <c r="CV62" i="8"/>
  <c r="CW62" i="8"/>
  <c r="CY62" i="8" s="1"/>
  <c r="X66" i="8"/>
  <c r="Y66" i="8"/>
  <c r="AA66" i="8" s="1"/>
  <c r="CV67" i="8"/>
  <c r="CW67" i="8"/>
  <c r="CY67" i="8" s="1"/>
  <c r="AR68" i="8"/>
  <c r="AS68" i="8"/>
  <c r="AU68" i="8" s="1"/>
  <c r="X73" i="8"/>
  <c r="Y73" i="8"/>
  <c r="AA73" i="8" s="1"/>
  <c r="X78" i="8"/>
  <c r="Y78" i="8"/>
  <c r="AA78" i="8" s="1"/>
  <c r="CV79" i="8"/>
  <c r="CW79" i="8"/>
  <c r="CY79" i="8" s="1"/>
  <c r="X81" i="8"/>
  <c r="Y81" i="8"/>
  <c r="AR83" i="8"/>
  <c r="AS83" i="8"/>
  <c r="CV84" i="8"/>
  <c r="CW84" i="8"/>
  <c r="X88" i="8"/>
  <c r="Y88" i="8"/>
  <c r="CV89" i="8"/>
  <c r="CW89" i="8"/>
  <c r="FL100" i="8"/>
  <c r="Y100" i="8"/>
  <c r="X103" i="8"/>
  <c r="Y103" i="8"/>
  <c r="CV104" i="8"/>
  <c r="CW104" i="8"/>
  <c r="AR108" i="8"/>
  <c r="AS108" i="8"/>
  <c r="AR111" i="8"/>
  <c r="AS111" i="8"/>
  <c r="CV112" i="8"/>
  <c r="CW112" i="8"/>
  <c r="AR20" i="8"/>
  <c r="AS20" i="8"/>
  <c r="AU20" i="8" s="1"/>
  <c r="CV21" i="8"/>
  <c r="CW21" i="8"/>
  <c r="CY21" i="8" s="1"/>
  <c r="AR26" i="8"/>
  <c r="AS26" i="8"/>
  <c r="AU26" i="8" s="1"/>
  <c r="CV27" i="8"/>
  <c r="CW27" i="8"/>
  <c r="CY27" i="8" s="1"/>
  <c r="CV28" i="8"/>
  <c r="CW28" i="8"/>
  <c r="CY28" i="8" s="1"/>
  <c r="X29" i="8"/>
  <c r="Y29" i="8"/>
  <c r="AA29" i="8" s="1"/>
  <c r="AR30" i="8"/>
  <c r="AS30" i="8"/>
  <c r="AU30" i="8" s="1"/>
  <c r="AR34" i="8"/>
  <c r="AS34" i="8"/>
  <c r="AU34" i="8" s="1"/>
  <c r="CV35" i="8"/>
  <c r="CW35" i="8"/>
  <c r="CY35" i="8" s="1"/>
  <c r="FK40" i="8"/>
  <c r="Y40" i="8" s="1"/>
  <c r="AA40" i="8" s="1"/>
  <c r="FY41" i="8"/>
  <c r="CW41" i="8" s="1"/>
  <c r="CY41" i="8" s="1"/>
  <c r="AR48" i="8"/>
  <c r="AS48" i="8"/>
  <c r="AU48" i="8" s="1"/>
  <c r="FL51" i="8"/>
  <c r="Y51" i="8"/>
  <c r="AA51" i="8" s="1"/>
  <c r="AR52" i="8"/>
  <c r="AS52" i="8"/>
  <c r="AU52" i="8" s="1"/>
  <c r="X68" i="8"/>
  <c r="Y68" i="8"/>
  <c r="AA68" i="8" s="1"/>
  <c r="CV69" i="8"/>
  <c r="CW69" i="8"/>
  <c r="CY69" i="8" s="1"/>
  <c r="AR85" i="8"/>
  <c r="AS85" i="8"/>
  <c r="CV86" i="8"/>
  <c r="CW86" i="8"/>
  <c r="AR92" i="8"/>
  <c r="AS92" i="8"/>
  <c r="AR95" i="8"/>
  <c r="AS95" i="8"/>
  <c r="CV96" i="8"/>
  <c r="CW96" i="8"/>
  <c r="X108" i="8"/>
  <c r="Y108" i="8"/>
  <c r="X111" i="8"/>
  <c r="Y111" i="8"/>
  <c r="AR113" i="8"/>
  <c r="AS113" i="8"/>
  <c r="X19" i="8"/>
  <c r="Y19" i="8"/>
  <c r="AA19" i="8" s="1"/>
  <c r="X33" i="8"/>
  <c r="Y33" i="8"/>
  <c r="AA33" i="8" s="1"/>
  <c r="X34" i="8"/>
  <c r="Y34" i="8"/>
  <c r="AA34" i="8" s="1"/>
  <c r="FY39" i="8"/>
  <c r="CW39" i="8" s="1"/>
  <c r="CY39" i="8" s="1"/>
  <c r="FY44" i="8"/>
  <c r="CW44" i="8" s="1"/>
  <c r="CY44" i="8" s="1"/>
  <c r="FO45" i="8"/>
  <c r="AS45" i="8" s="1"/>
  <c r="AU45" i="8" s="1"/>
  <c r="CV54" i="8"/>
  <c r="CW54" i="8"/>
  <c r="CY54" i="8" s="1"/>
  <c r="AR55" i="8"/>
  <c r="AS55" i="8"/>
  <c r="AU55" i="8" s="1"/>
  <c r="X63" i="8"/>
  <c r="Y63" i="8"/>
  <c r="AA63" i="8" s="1"/>
  <c r="X70" i="8"/>
  <c r="Y70" i="8"/>
  <c r="AA70" i="8" s="1"/>
  <c r="CV71" i="8"/>
  <c r="CW71" i="8"/>
  <c r="CY71" i="8" s="1"/>
  <c r="FP72" i="8"/>
  <c r="AS72" i="8"/>
  <c r="AU72" i="8" s="1"/>
  <c r="CV76" i="8"/>
  <c r="CW76" i="8"/>
  <c r="CY76" i="8" s="1"/>
  <c r="X80" i="8"/>
  <c r="Y80" i="8"/>
  <c r="AA80" i="8" s="1"/>
  <c r="X95" i="8"/>
  <c r="Y95" i="8"/>
  <c r="AR97" i="8"/>
  <c r="AS97" i="8"/>
  <c r="CV98" i="8"/>
  <c r="CW98" i="8"/>
  <c r="CV101" i="8"/>
  <c r="CW101" i="8"/>
  <c r="CV114" i="8"/>
  <c r="CW114" i="8"/>
  <c r="FC36" i="8"/>
  <c r="GK36" i="8" s="1"/>
  <c r="FB116" i="8"/>
  <c r="F46" i="9" s="1"/>
  <c r="FC65" i="8"/>
  <c r="FF65" i="8" s="1"/>
  <c r="FD65" i="8" s="1"/>
  <c r="FC49" i="8"/>
  <c r="FF49" i="8" s="1"/>
  <c r="FD49" i="8" s="1"/>
  <c r="ES56" i="8"/>
  <c r="CV46" i="8"/>
  <c r="FY46" i="8"/>
  <c r="CW46" i="8" s="1"/>
  <c r="CY46" i="8" s="1"/>
  <c r="AR44" i="8"/>
  <c r="FO44" i="8"/>
  <c r="AS44" i="8" s="1"/>
  <c r="AU44" i="8" s="1"/>
  <c r="X45" i="8"/>
  <c r="FK45" i="8"/>
  <c r="Y45" i="8" s="1"/>
  <c r="AA45" i="8" s="1"/>
  <c r="FC31" i="8"/>
  <c r="GK31" i="8" s="1"/>
  <c r="FO41" i="8"/>
  <c r="FP41" i="8" s="1"/>
  <c r="X41" i="8"/>
  <c r="FK41" i="8"/>
  <c r="Y41" i="8" s="1"/>
  <c r="AA41" i="8" s="1"/>
  <c r="ES91" i="8"/>
  <c r="ES96" i="8"/>
  <c r="ER64" i="8"/>
  <c r="ES71" i="8"/>
  <c r="ER94" i="8"/>
  <c r="ER81" i="8"/>
  <c r="ER78" i="8"/>
  <c r="CO96" i="8"/>
  <c r="CN83" i="8"/>
  <c r="CO57" i="8"/>
  <c r="CN74" i="8"/>
  <c r="CO87" i="8"/>
  <c r="CO107" i="8"/>
  <c r="CN112" i="8"/>
  <c r="CN67" i="8"/>
  <c r="FL74" i="8"/>
  <c r="FL33" i="8"/>
  <c r="FP50" i="8"/>
  <c r="FZ63" i="8"/>
  <c r="FL107" i="8"/>
  <c r="FZ64" i="8"/>
  <c r="FL85" i="8"/>
  <c r="FL89" i="8"/>
  <c r="FZ37" i="8"/>
  <c r="FL97" i="8"/>
  <c r="FP111" i="8"/>
  <c r="FL110" i="8"/>
  <c r="FP25" i="8"/>
  <c r="FL32" i="8"/>
  <c r="FL104" i="8"/>
  <c r="FZ74" i="8"/>
  <c r="FL101" i="8"/>
  <c r="FL113" i="8"/>
  <c r="FZ55" i="8"/>
  <c r="FZ56" i="8"/>
  <c r="FZ90" i="8"/>
  <c r="X110" i="8"/>
  <c r="V116" i="8"/>
  <c r="FL83" i="8"/>
  <c r="FP87" i="8"/>
  <c r="FC18" i="8"/>
  <c r="FL19" i="8"/>
  <c r="EN26" i="8"/>
  <c r="ES28" i="8"/>
  <c r="CO29" i="8"/>
  <c r="CJ30" i="8"/>
  <c r="FC37" i="8"/>
  <c r="GK37" i="8" s="1"/>
  <c r="EU38" i="8"/>
  <c r="X39" i="8"/>
  <c r="FC40" i="8"/>
  <c r="GK40" i="8" s="1"/>
  <c r="EU54" i="8"/>
  <c r="FP59" i="8"/>
  <c r="FZ71" i="8"/>
  <c r="FC103" i="8"/>
  <c r="EU108" i="8"/>
  <c r="FZ21" i="8"/>
  <c r="FZ53" i="8"/>
  <c r="CJ72" i="8"/>
  <c r="FC78" i="8"/>
  <c r="FF78" i="8" s="1"/>
  <c r="FD78" i="8" s="1"/>
  <c r="ER79" i="8"/>
  <c r="X83" i="8"/>
  <c r="DI116" i="8"/>
  <c r="J34" i="9" s="1"/>
  <c r="CL17" i="8"/>
  <c r="FP23" i="8"/>
  <c r="FC38" i="8"/>
  <c r="GK38" i="8" s="1"/>
  <c r="ES41" i="8"/>
  <c r="AR42" i="8"/>
  <c r="EN56" i="8"/>
  <c r="AR87" i="8"/>
  <c r="ER87" i="8"/>
  <c r="EN99" i="8"/>
  <c r="X113" i="8"/>
  <c r="FP19" i="8"/>
  <c r="CJ26" i="8"/>
  <c r="ES32" i="8"/>
  <c r="ES37" i="8"/>
  <c r="EU44" i="8"/>
  <c r="FC48" i="8"/>
  <c r="FF48" i="8" s="1"/>
  <c r="FD48" i="8" s="1"/>
  <c r="FP71" i="8"/>
  <c r="AR101" i="8"/>
  <c r="FC109" i="8"/>
  <c r="FC15" i="8"/>
  <c r="FC19" i="8"/>
  <c r="GK19" i="8" s="1"/>
  <c r="FZ31" i="8"/>
  <c r="FC43" i="8"/>
  <c r="CO64" i="8"/>
  <c r="FP79" i="8"/>
  <c r="EP89" i="8"/>
  <c r="FC95" i="8"/>
  <c r="FC100" i="8"/>
  <c r="EU109" i="8"/>
  <c r="EU112" i="8"/>
  <c r="EP51" i="8"/>
  <c r="EN52" i="8"/>
  <c r="FC53" i="8"/>
  <c r="CJ63" i="8"/>
  <c r="CJ64" i="8"/>
  <c r="FL86" i="8"/>
  <c r="CL107" i="8"/>
  <c r="CJ19" i="8"/>
  <c r="FC21" i="8"/>
  <c r="GK21" i="8" s="1"/>
  <c r="EU33" i="8"/>
  <c r="EN37" i="8"/>
  <c r="ES51" i="8"/>
  <c r="FC51" i="8"/>
  <c r="EP57" i="8"/>
  <c r="EU92" i="8"/>
  <c r="CJ101" i="8"/>
  <c r="AR103" i="8"/>
  <c r="FC105" i="8"/>
  <c r="AR114" i="8"/>
  <c r="ES20" i="8"/>
  <c r="EU28" i="8"/>
  <c r="FC30" i="8"/>
  <c r="GK30" i="8" s="1"/>
  <c r="FC33" i="8"/>
  <c r="GK33" i="8" s="1"/>
  <c r="ES39" i="8"/>
  <c r="FC39" i="8"/>
  <c r="GK39" i="8" s="1"/>
  <c r="CJ44" i="8"/>
  <c r="FC46" i="8"/>
  <c r="FC52" i="8"/>
  <c r="CO53" i="8"/>
  <c r="FC57" i="8"/>
  <c r="FF57" i="8" s="1"/>
  <c r="FD57" i="8" s="1"/>
  <c r="ES60" i="8"/>
  <c r="FP82" i="8"/>
  <c r="FC96" i="8"/>
  <c r="EN98" i="8"/>
  <c r="X104" i="8"/>
  <c r="EU106" i="8"/>
  <c r="ES113" i="8"/>
  <c r="BH115" i="8"/>
  <c r="E23" i="9" s="1"/>
  <c r="DI115" i="8"/>
  <c r="J33" i="9" s="1"/>
  <c r="T116" i="8"/>
  <c r="E14" i="9" s="1"/>
  <c r="BV116" i="8"/>
  <c r="G26" i="9" s="1"/>
  <c r="DZ116" i="8"/>
  <c r="G38" i="9" s="1"/>
  <c r="FX16" i="8"/>
  <c r="CB115" i="8"/>
  <c r="E27" i="9" s="1"/>
  <c r="CV20" i="8"/>
  <c r="FT30" i="8"/>
  <c r="FT39" i="8"/>
  <c r="AR41" i="8"/>
  <c r="GH54" i="8"/>
  <c r="FL65" i="8"/>
  <c r="X65" i="8"/>
  <c r="BE115" i="8"/>
  <c r="J21" i="9" s="1"/>
  <c r="CI115" i="8"/>
  <c r="J27" i="9" s="1"/>
  <c r="BR116" i="8"/>
  <c r="E26" i="9" s="1"/>
  <c r="CK115" i="8"/>
  <c r="EJ115" i="8"/>
  <c r="FM115" i="8"/>
  <c r="K15" i="9" s="1"/>
  <c r="GB15" i="8"/>
  <c r="AN115" i="8"/>
  <c r="E19" i="9" s="1"/>
  <c r="BL115" i="8"/>
  <c r="G23" i="9" s="1"/>
  <c r="DL115" i="8"/>
  <c r="E35" i="9" s="1"/>
  <c r="EM115" i="8"/>
  <c r="J39" i="9" s="1"/>
  <c r="AX116" i="8"/>
  <c r="E22" i="9" s="1"/>
  <c r="BY116" i="8"/>
  <c r="J26" i="9" s="1"/>
  <c r="DB116" i="8"/>
  <c r="E34" i="9" s="1"/>
  <c r="EC116" i="8"/>
  <c r="J38" i="9" s="1"/>
  <c r="CJ18" i="8"/>
  <c r="EP19" i="8"/>
  <c r="CJ25" i="8"/>
  <c r="FR43" i="8"/>
  <c r="FQ115" i="8"/>
  <c r="K21" i="9" s="1"/>
  <c r="GF46" i="8"/>
  <c r="AR60" i="8"/>
  <c r="FP60" i="8"/>
  <c r="CT116" i="8"/>
  <c r="FM116" i="8"/>
  <c r="K16" i="9" s="1"/>
  <c r="V115" i="8"/>
  <c r="BR115" i="8"/>
  <c r="E25" i="9" s="1"/>
  <c r="CI116" i="8"/>
  <c r="J28" i="9" s="1"/>
  <c r="EO115" i="8"/>
  <c r="AD116" i="8"/>
  <c r="E16" i="9" s="1"/>
  <c r="BB116" i="8"/>
  <c r="GB16" i="8"/>
  <c r="AX115" i="8"/>
  <c r="E21" i="9" s="1"/>
  <c r="BV115" i="8"/>
  <c r="G25" i="9" s="1"/>
  <c r="DV115" i="8"/>
  <c r="E37" i="9" s="1"/>
  <c r="BH116" i="8"/>
  <c r="E24" i="9" s="1"/>
  <c r="EM116" i="8"/>
  <c r="J40" i="9" s="1"/>
  <c r="FQ116" i="8"/>
  <c r="K22" i="9" s="1"/>
  <c r="FN27" i="8"/>
  <c r="X51" i="8"/>
  <c r="EU59" i="8"/>
  <c r="ER62" i="8"/>
  <c r="EF115" i="8"/>
  <c r="E39" i="9" s="1"/>
  <c r="AR16" i="8"/>
  <c r="AP116" i="8"/>
  <c r="FU116" i="8"/>
  <c r="K26" i="9" s="1"/>
  <c r="T115" i="8"/>
  <c r="E13" i="9" s="1"/>
  <c r="CF116" i="8"/>
  <c r="G28" i="9" s="1"/>
  <c r="DF116" i="8"/>
  <c r="G34" i="9" s="1"/>
  <c r="CT115" i="8"/>
  <c r="DS115" i="8"/>
  <c r="J35" i="9" s="1"/>
  <c r="EU15" i="8"/>
  <c r="FR15" i="8"/>
  <c r="AH116" i="8"/>
  <c r="G16" i="9" s="1"/>
  <c r="BE116" i="8"/>
  <c r="J22" i="9" s="1"/>
  <c r="FT15" i="8"/>
  <c r="GH15" i="8"/>
  <c r="CK116" i="8"/>
  <c r="DL116" i="8"/>
  <c r="E36" i="9" s="1"/>
  <c r="CB116" i="8"/>
  <c r="E28" i="9" s="1"/>
  <c r="CO18" i="8"/>
  <c r="EN36" i="8"/>
  <c r="X43" i="8"/>
  <c r="GH39" i="8"/>
  <c r="FL76" i="8"/>
  <c r="X76" i="8"/>
  <c r="AP115" i="8"/>
  <c r="BO115" i="8"/>
  <c r="J23" i="9" s="1"/>
  <c r="CR115" i="8"/>
  <c r="E31" i="9" s="1"/>
  <c r="DP115" i="8"/>
  <c r="G35" i="9" s="1"/>
  <c r="EF116" i="8"/>
  <c r="E40" i="9" s="1"/>
  <c r="FV24" i="8"/>
  <c r="AH115" i="8"/>
  <c r="G15" i="9" s="1"/>
  <c r="CF115" i="8"/>
  <c r="G27" i="9" s="1"/>
  <c r="DF115" i="8"/>
  <c r="G33" i="9" s="1"/>
  <c r="EC115" i="8"/>
  <c r="J37" i="9" s="1"/>
  <c r="FX15" i="8"/>
  <c r="AN116" i="8"/>
  <c r="E20" i="9" s="1"/>
  <c r="CJ43" i="8"/>
  <c r="EU27" i="8"/>
  <c r="FC28" i="8"/>
  <c r="GK28" i="8" s="1"/>
  <c r="CO33" i="8"/>
  <c r="EN42" i="8"/>
  <c r="ES50" i="8"/>
  <c r="CJ51" i="8"/>
  <c r="EU64" i="8"/>
  <c r="FP67" i="8"/>
  <c r="X74" i="8"/>
  <c r="EJ116" i="8"/>
  <c r="G40" i="9" s="1"/>
  <c r="ER18" i="8"/>
  <c r="CJ21" i="8"/>
  <c r="AR24" i="8"/>
  <c r="CO24" i="8"/>
  <c r="FP26" i="8"/>
  <c r="FZ28" i="8"/>
  <c r="CJ33" i="8"/>
  <c r="ET33" i="8" s="1"/>
  <c r="AR38" i="8"/>
  <c r="EP39" i="8"/>
  <c r="EU45" i="8"/>
  <c r="CJ46" i="8"/>
  <c r="CL47" i="8"/>
  <c r="EU47" i="8"/>
  <c r="FL49" i="8"/>
  <c r="EN49" i="8"/>
  <c r="FP49" i="8"/>
  <c r="CJ54" i="8"/>
  <c r="EU56" i="8"/>
  <c r="EU58" i="8"/>
  <c r="EU62" i="8"/>
  <c r="FC62" i="8"/>
  <c r="FF62" i="8" s="1"/>
  <c r="FD62" i="8" s="1"/>
  <c r="CL64" i="8"/>
  <c r="CL65" i="8"/>
  <c r="ES65" i="8"/>
  <c r="EN66" i="8"/>
  <c r="ER70" i="8"/>
  <c r="CN89" i="8"/>
  <c r="ES35" i="8"/>
  <c r="CJ36" i="8"/>
  <c r="ET36" i="8" s="1"/>
  <c r="EQ36" i="8"/>
  <c r="CJ40" i="8"/>
  <c r="ES42" i="8"/>
  <c r="FL47" i="8"/>
  <c r="CO51" i="8"/>
  <c r="ES55" i="8"/>
  <c r="EN59" i="8"/>
  <c r="ET59" i="8" s="1"/>
  <c r="EU60" i="8"/>
  <c r="ER60" i="8"/>
  <c r="EP61" i="8"/>
  <c r="CJ67" i="8"/>
  <c r="AD115" i="8"/>
  <c r="E15" i="9" s="1"/>
  <c r="BB115" i="8"/>
  <c r="G21" i="9" s="1"/>
  <c r="BY115" i="8"/>
  <c r="J25" i="9" s="1"/>
  <c r="DB115" i="8"/>
  <c r="E33" i="9" s="1"/>
  <c r="DZ115" i="8"/>
  <c r="G37" i="9" s="1"/>
  <c r="FB115" i="8"/>
  <c r="F45" i="9" s="1"/>
  <c r="FV15" i="8"/>
  <c r="BL116" i="8"/>
  <c r="G24" i="9" s="1"/>
  <c r="DP116" i="8"/>
  <c r="G36" i="9" s="1"/>
  <c r="EO116" i="8"/>
  <c r="GF16" i="8"/>
  <c r="EN20" i="8"/>
  <c r="FP20" i="8"/>
  <c r="EU21" i="8"/>
  <c r="EN30" i="8"/>
  <c r="ET30" i="8" s="1"/>
  <c r="EN34" i="8"/>
  <c r="FP34" i="8"/>
  <c r="FC35" i="8"/>
  <c r="GK35" i="8" s="1"/>
  <c r="EU36" i="8"/>
  <c r="ES38" i="8"/>
  <c r="ES45" i="8"/>
  <c r="X47" i="8"/>
  <c r="EN55" i="8"/>
  <c r="CN56" i="8"/>
  <c r="CL60" i="8"/>
  <c r="ER61" i="8"/>
  <c r="EQ71" i="8"/>
  <c r="CN72" i="8"/>
  <c r="CJ83" i="8"/>
  <c r="EQ90" i="8"/>
  <c r="FP92" i="8"/>
  <c r="BO116" i="8"/>
  <c r="J24" i="9" s="1"/>
  <c r="CR116" i="8"/>
  <c r="E32" i="9" s="1"/>
  <c r="DS116" i="8"/>
  <c r="J36" i="9" s="1"/>
  <c r="EN19" i="8"/>
  <c r="ET19" i="8" s="1"/>
  <c r="FP21" i="8"/>
  <c r="FC23" i="8"/>
  <c r="GK23" i="8" s="1"/>
  <c r="CL24" i="8"/>
  <c r="FC29" i="8"/>
  <c r="GK29" i="8" s="1"/>
  <c r="EU30" i="8"/>
  <c r="EP36" i="8"/>
  <c r="EP46" i="8"/>
  <c r="FC47" i="8"/>
  <c r="FF47" i="8" s="1"/>
  <c r="FD47" i="8" s="1"/>
  <c r="GF49" i="8"/>
  <c r="EN60" i="8"/>
  <c r="ES61" i="8"/>
  <c r="ES63" i="8"/>
  <c r="EP64" i="8"/>
  <c r="EU74" i="8"/>
  <c r="EU87" i="8"/>
  <c r="FP30" i="8"/>
  <c r="ES31" i="8"/>
  <c r="EU34" i="8"/>
  <c r="CO38" i="8"/>
  <c r="CJ38" i="8"/>
  <c r="CL43" i="8"/>
  <c r="FC44" i="8"/>
  <c r="EN53" i="8"/>
  <c r="ER56" i="8"/>
  <c r="FZ60" i="8"/>
  <c r="FP62" i="8"/>
  <c r="CL62" i="8"/>
  <c r="EU63" i="8"/>
  <c r="CV72" i="8"/>
  <c r="FZ72" i="8"/>
  <c r="EN67" i="8"/>
  <c r="CO73" i="8"/>
  <c r="CL74" i="8"/>
  <c r="GI75" i="8"/>
  <c r="CL82" i="8"/>
  <c r="EU82" i="8"/>
  <c r="FC82" i="8"/>
  <c r="CJ91" i="8"/>
  <c r="ET91" i="8" s="1"/>
  <c r="FC92" i="8"/>
  <c r="EN93" i="8"/>
  <c r="CO110" i="8"/>
  <c r="CO71" i="8"/>
  <c r="FP75" i="8"/>
  <c r="ER75" i="8"/>
  <c r="FC79" i="8"/>
  <c r="FF79" i="8" s="1"/>
  <c r="FD79" i="8" s="1"/>
  <c r="CL81" i="8"/>
  <c r="EQ82" i="8"/>
  <c r="GI84" i="8"/>
  <c r="CO85" i="8"/>
  <c r="FC87" i="8"/>
  <c r="FC88" i="8"/>
  <c r="FZ89" i="8"/>
  <c r="EP94" i="8"/>
  <c r="FP94" i="8"/>
  <c r="EP95" i="8"/>
  <c r="CJ96" i="8"/>
  <c r="FL102" i="8"/>
  <c r="FZ102" i="8"/>
  <c r="GI104" i="8"/>
  <c r="CO106" i="8"/>
  <c r="FC112" i="8"/>
  <c r="CO81" i="8"/>
  <c r="FZ81" i="8"/>
  <c r="EP83" i="8"/>
  <c r="ES84" i="8"/>
  <c r="FL88" i="8"/>
  <c r="EN88" i="8"/>
  <c r="CN94" i="8"/>
  <c r="EX94" i="8" s="1"/>
  <c r="FI94" i="8" s="1"/>
  <c r="FC98" i="8"/>
  <c r="CN100" i="8"/>
  <c r="CL102" i="8"/>
  <c r="EU103" i="8"/>
  <c r="GI106" i="8"/>
  <c r="CL108" i="8"/>
  <c r="EP109" i="8"/>
  <c r="CL113" i="8"/>
  <c r="EU66" i="8"/>
  <c r="FC66" i="8"/>
  <c r="FF66" i="8" s="1"/>
  <c r="FD66" i="8" s="1"/>
  <c r="FZ67" i="8"/>
  <c r="EU68" i="8"/>
  <c r="FC68" i="8"/>
  <c r="FF68" i="8" s="1"/>
  <c r="FD68" i="8" s="1"/>
  <c r="FP69" i="8"/>
  <c r="GI74" i="8"/>
  <c r="EP76" i="8"/>
  <c r="FC76" i="8"/>
  <c r="FF76" i="8" s="1"/>
  <c r="FD76" i="8" s="1"/>
  <c r="FC77" i="8"/>
  <c r="FF77" i="8" s="1"/>
  <c r="FD77" i="8" s="1"/>
  <c r="EN80" i="8"/>
  <c r="GI82" i="8"/>
  <c r="EP87" i="8"/>
  <c r="CO88" i="8"/>
  <c r="FC91" i="8"/>
  <c r="ES99" i="8"/>
  <c r="CJ109" i="8"/>
  <c r="ER109" i="8"/>
  <c r="CJ111" i="8"/>
  <c r="EU111" i="8"/>
  <c r="EN112" i="8"/>
  <c r="GI87" i="8"/>
  <c r="FP88" i="8"/>
  <c r="ES90" i="8"/>
  <c r="CL101" i="8"/>
  <c r="FZ105" i="8"/>
  <c r="CJ110" i="8"/>
  <c r="FP112" i="8"/>
  <c r="FC114" i="8"/>
  <c r="ES69" i="8"/>
  <c r="CJ71" i="8"/>
  <c r="ES73" i="8"/>
  <c r="FC73" i="8"/>
  <c r="FF73" i="8" s="1"/>
  <c r="FD73" i="8" s="1"/>
  <c r="CM74" i="8"/>
  <c r="EQ78" i="8"/>
  <c r="ES82" i="8"/>
  <c r="CN84" i="8"/>
  <c r="EU84" i="8"/>
  <c r="FC84" i="8"/>
  <c r="AR86" i="8"/>
  <c r="EP86" i="8"/>
  <c r="AR88" i="8"/>
  <c r="EQ88" i="8"/>
  <c r="EU89" i="8"/>
  <c r="CO91" i="8"/>
  <c r="EY91" i="8" s="1"/>
  <c r="FJ91" i="8" s="1"/>
  <c r="CJ94" i="8"/>
  <c r="CJ95" i="8"/>
  <c r="ET95" i="8" s="1"/>
  <c r="CL97" i="8"/>
  <c r="CJ102" i="8"/>
  <c r="ET102" i="8" s="1"/>
  <c r="CV105" i="8"/>
  <c r="FP106" i="8"/>
  <c r="FP109" i="8"/>
  <c r="EU110" i="8"/>
  <c r="FL112" i="8"/>
  <c r="CJ113" i="8"/>
  <c r="CN104" i="8"/>
  <c r="CO17" i="8"/>
  <c r="EU17" i="8"/>
  <c r="EN17" i="8"/>
  <c r="GH17" i="8"/>
  <c r="ES18" i="8"/>
  <c r="FZ18" i="8"/>
  <c r="CL19" i="8"/>
  <c r="CV19" i="8"/>
  <c r="EU20" i="8"/>
  <c r="ES23" i="8"/>
  <c r="EP24" i="8"/>
  <c r="CO25" i="8"/>
  <c r="ES19" i="8"/>
  <c r="CO20" i="8"/>
  <c r="CV22" i="8"/>
  <c r="CV23" i="8"/>
  <c r="CV24" i="8"/>
  <c r="FR25" i="8"/>
  <c r="FL48" i="8"/>
  <c r="X48" i="8"/>
  <c r="CJ15" i="8"/>
  <c r="FN15" i="8"/>
  <c r="CV16" i="8"/>
  <c r="EN16" i="8"/>
  <c r="CJ17" i="8"/>
  <c r="ES17" i="8"/>
  <c r="FZ17" i="8"/>
  <c r="GB19" i="8"/>
  <c r="CO21" i="8"/>
  <c r="X44" i="8"/>
  <c r="FC16" i="8"/>
  <c r="FC17" i="8"/>
  <c r="CO19" i="8"/>
  <c r="EU19" i="8"/>
  <c r="CJ23" i="8"/>
  <c r="GF28" i="8"/>
  <c r="EU16" i="8"/>
  <c r="FR28" i="8"/>
  <c r="CO16" i="8"/>
  <c r="EU18" i="8"/>
  <c r="EN18" i="8"/>
  <c r="CJ20" i="8"/>
  <c r="FC20" i="8"/>
  <c r="GK20" i="8" s="1"/>
  <c r="EN23" i="8"/>
  <c r="EP23" i="8"/>
  <c r="GH40" i="8"/>
  <c r="GH41" i="8"/>
  <c r="ER53" i="8"/>
  <c r="EP53" i="8"/>
  <c r="CL22" i="8"/>
  <c r="ES26" i="8"/>
  <c r="FP29" i="8"/>
  <c r="EU31" i="8"/>
  <c r="EN31" i="8"/>
  <c r="CJ32" i="8"/>
  <c r="EN32" i="8"/>
  <c r="FL34" i="8"/>
  <c r="ES34" i="8"/>
  <c r="CJ35" i="8"/>
  <c r="CL35" i="8"/>
  <c r="EN35" i="8"/>
  <c r="FP36" i="8"/>
  <c r="CV37" i="8"/>
  <c r="CL39" i="8"/>
  <c r="EN39" i="8"/>
  <c r="AR40" i="8"/>
  <c r="EN41" i="8"/>
  <c r="AR43" i="8"/>
  <c r="AR45" i="8"/>
  <c r="CO45" i="8"/>
  <c r="EN45" i="8"/>
  <c r="CO46" i="8"/>
  <c r="CO47" i="8"/>
  <c r="GI47" i="8"/>
  <c r="ES49" i="8"/>
  <c r="EN21" i="8"/>
  <c r="CO22" i="8"/>
  <c r="EU22" i="8"/>
  <c r="EN22" i="8"/>
  <c r="X23" i="8"/>
  <c r="CO23" i="8"/>
  <c r="EU23" i="8"/>
  <c r="CJ24" i="8"/>
  <c r="ET24" i="8" s="1"/>
  <c r="CL25" i="8"/>
  <c r="FC25" i="8"/>
  <c r="GK25" i="8" s="1"/>
  <c r="CO26" i="8"/>
  <c r="FC27" i="8"/>
  <c r="GK27" i="8" s="1"/>
  <c r="CJ28" i="8"/>
  <c r="CO30" i="8"/>
  <c r="FP31" i="8"/>
  <c r="FP33" i="8"/>
  <c r="FC34" i="8"/>
  <c r="GK34" i="8" s="1"/>
  <c r="CO37" i="8"/>
  <c r="FL37" i="8"/>
  <c r="CL38" i="8"/>
  <c r="CJ39" i="8"/>
  <c r="GF39" i="8"/>
  <c r="EP40" i="8"/>
  <c r="EP41" i="8"/>
  <c r="EU42" i="8"/>
  <c r="EP43" i="8"/>
  <c r="ES44" i="8"/>
  <c r="EP45" i="8"/>
  <c r="AR46" i="8"/>
  <c r="CJ49" i="8"/>
  <c r="FZ49" i="8"/>
  <c r="CV49" i="8"/>
  <c r="X52" i="8"/>
  <c r="EU32" i="8"/>
  <c r="CO34" i="8"/>
  <c r="EU35" i="8"/>
  <c r="EN38" i="8"/>
  <c r="CO42" i="8"/>
  <c r="ES21" i="8"/>
  <c r="CJ22" i="8"/>
  <c r="ES22" i="8"/>
  <c r="CO28" i="8"/>
  <c r="CJ31" i="8"/>
  <c r="CV41" i="8"/>
  <c r="FC41" i="8"/>
  <c r="EP42" i="8"/>
  <c r="CJ45" i="8"/>
  <c r="ET45" i="8" s="1"/>
  <c r="CV45" i="8"/>
  <c r="FC45" i="8"/>
  <c r="ES46" i="8"/>
  <c r="FP47" i="8"/>
  <c r="AR47" i="8"/>
  <c r="EU51" i="8"/>
  <c r="CJ52" i="8"/>
  <c r="ET52" i="8" s="1"/>
  <c r="ES24" i="8"/>
  <c r="EN25" i="8"/>
  <c r="ET25" i="8" s="1"/>
  <c r="EN27" i="8"/>
  <c r="FZ27" i="8"/>
  <c r="CJ34" i="8"/>
  <c r="CO35" i="8"/>
  <c r="EU39" i="8"/>
  <c r="CO44" i="8"/>
  <c r="CJ47" i="8"/>
  <c r="GI49" i="8"/>
  <c r="GI19" i="8"/>
  <c r="EP20" i="8"/>
  <c r="FC22" i="8"/>
  <c r="GK22" i="8" s="1"/>
  <c r="FC24" i="8"/>
  <c r="GK24" i="8" s="1"/>
  <c r="FZ25" i="8"/>
  <c r="EP25" i="8"/>
  <c r="EU26" i="8"/>
  <c r="CJ27" i="8"/>
  <c r="CJ29" i="8"/>
  <c r="EN29" i="8"/>
  <c r="CO31" i="8"/>
  <c r="ER33" i="8"/>
  <c r="EP34" i="8"/>
  <c r="CO36" i="8"/>
  <c r="CJ37" i="8"/>
  <c r="ET37" i="8" s="1"/>
  <c r="EP38" i="8"/>
  <c r="CO40" i="8"/>
  <c r="FT40" i="8"/>
  <c r="CJ42" i="8"/>
  <c r="CV42" i="8"/>
  <c r="FC42" i="8"/>
  <c r="CO43" i="8"/>
  <c r="CJ48" i="8"/>
  <c r="EP50" i="8"/>
  <c r="ES25" i="8"/>
  <c r="EP26" i="8"/>
  <c r="ES27" i="8"/>
  <c r="FL29" i="8"/>
  <c r="FP35" i="8"/>
  <c r="FT43" i="8"/>
  <c r="CL44" i="8"/>
  <c r="CV55" i="8"/>
  <c r="FC55" i="8"/>
  <c r="FF55" i="8" s="1"/>
  <c r="FD55" i="8" s="1"/>
  <c r="CV56" i="8"/>
  <c r="FZ58" i="8"/>
  <c r="GI59" i="8"/>
  <c r="GI60" i="8"/>
  <c r="CO61" i="8"/>
  <c r="FZ61" i="8"/>
  <c r="CN66" i="8"/>
  <c r="CN73" i="8"/>
  <c r="ES48" i="8"/>
  <c r="CO49" i="8"/>
  <c r="EU49" i="8"/>
  <c r="ER52" i="8"/>
  <c r="ES53" i="8"/>
  <c r="FC54" i="8"/>
  <c r="FP55" i="8"/>
  <c r="EP56" i="8"/>
  <c r="FC56" i="8"/>
  <c r="FF56" i="8" s="1"/>
  <c r="FD56" i="8" s="1"/>
  <c r="CJ57" i="8"/>
  <c r="ER57" i="8"/>
  <c r="EQ57" i="8"/>
  <c r="GI57" i="8"/>
  <c r="FZ59" i="8"/>
  <c r="FL59" i="8"/>
  <c r="CJ60" i="8"/>
  <c r="EQ60" i="8"/>
  <c r="FL60" i="8"/>
  <c r="FC61" i="8"/>
  <c r="FF61" i="8" s="1"/>
  <c r="FD61" i="8" s="1"/>
  <c r="GI62" i="8"/>
  <c r="FP63" i="8"/>
  <c r="FC63" i="8"/>
  <c r="FF63" i="8" s="1"/>
  <c r="FD63" i="8" s="1"/>
  <c r="ES64" i="8"/>
  <c r="GI64" i="8"/>
  <c r="GI65" i="8"/>
  <c r="FZ65" i="8"/>
  <c r="CV68" i="8"/>
  <c r="FZ68" i="8"/>
  <c r="ER71" i="8"/>
  <c r="CO72" i="8"/>
  <c r="ER73" i="8"/>
  <c r="FL87" i="8"/>
  <c r="X87" i="8"/>
  <c r="FP53" i="8"/>
  <c r="CO55" i="8"/>
  <c r="CJ56" i="8"/>
  <c r="ET56" i="8" s="1"/>
  <c r="EQ56" i="8"/>
  <c r="FP56" i="8"/>
  <c r="CJ58" i="8"/>
  <c r="ER59" i="8"/>
  <c r="ES66" i="8"/>
  <c r="GI66" i="8"/>
  <c r="FP74" i="8"/>
  <c r="AR74" i="8"/>
  <c r="FZ88" i="8"/>
  <c r="CV88" i="8"/>
  <c r="CO48" i="8"/>
  <c r="EP49" i="8"/>
  <c r="CO52" i="8"/>
  <c r="EU53" i="8"/>
  <c r="CL55" i="8"/>
  <c r="CL56" i="8"/>
  <c r="EN57" i="8"/>
  <c r="CN59" i="8"/>
  <c r="EP59" i="8"/>
  <c r="FC59" i="8"/>
  <c r="FF59" i="8" s="1"/>
  <c r="FD59" i="8" s="1"/>
  <c r="CV60" i="8"/>
  <c r="FC60" i="8"/>
  <c r="FF60" i="8" s="1"/>
  <c r="FD60" i="8" s="1"/>
  <c r="CJ61" i="8"/>
  <c r="ET61" i="8" s="1"/>
  <c r="EQ62" i="8"/>
  <c r="CV63" i="8"/>
  <c r="EN63" i="8"/>
  <c r="ET63" i="8" s="1"/>
  <c r="FP64" i="8"/>
  <c r="CJ65" i="8"/>
  <c r="ET65" i="8" s="1"/>
  <c r="FL66" i="8"/>
  <c r="CL66" i="8"/>
  <c r="CL69" i="8"/>
  <c r="FZ70" i="8"/>
  <c r="CJ75" i="8"/>
  <c r="EU75" i="8"/>
  <c r="CO78" i="8"/>
  <c r="CL51" i="8"/>
  <c r="FZ57" i="8"/>
  <c r="GI61" i="8"/>
  <c r="FC64" i="8"/>
  <c r="FF64" i="8" s="1"/>
  <c r="FD64" i="8" s="1"/>
  <c r="EP66" i="8"/>
  <c r="CL67" i="8"/>
  <c r="EP67" i="8"/>
  <c r="ES68" i="8"/>
  <c r="EP70" i="8"/>
  <c r="ES72" i="8"/>
  <c r="FL77" i="8"/>
  <c r="X77" i="8"/>
  <c r="FZ77" i="8"/>
  <c r="CV77" i="8"/>
  <c r="EN81" i="8"/>
  <c r="EN46" i="8"/>
  <c r="EN47" i="8"/>
  <c r="CO50" i="8"/>
  <c r="EU50" i="8"/>
  <c r="CL52" i="8"/>
  <c r="FP52" i="8"/>
  <c r="CJ53" i="8"/>
  <c r="GI55" i="8"/>
  <c r="CL58" i="8"/>
  <c r="GI58" i="8"/>
  <c r="CL59" i="8"/>
  <c r="ES59" i="8"/>
  <c r="EP62" i="8"/>
  <c r="EN62" i="8"/>
  <c r="CO63" i="8"/>
  <c r="CV64" i="8"/>
  <c r="EN64" i="8"/>
  <c r="ET64" i="8" s="1"/>
  <c r="CN65" i="8"/>
  <c r="GI67" i="8"/>
  <c r="CO68" i="8"/>
  <c r="EN69" i="8"/>
  <c r="CL70" i="8"/>
  <c r="EP71" i="8"/>
  <c r="ES78" i="8"/>
  <c r="EN50" i="8"/>
  <c r="ES54" i="8"/>
  <c r="FZ54" i="8"/>
  <c r="FL55" i="8"/>
  <c r="GI56" i="8"/>
  <c r="FP66" i="8"/>
  <c r="FL67" i="8"/>
  <c r="FL71" i="8"/>
  <c r="EQ73" i="8"/>
  <c r="EP54" i="8"/>
  <c r="FL56" i="8"/>
  <c r="CO60" i="8"/>
  <c r="CN63" i="8"/>
  <c r="EQ64" i="8"/>
  <c r="CO67" i="8"/>
  <c r="ER68" i="8"/>
  <c r="CJ69" i="8"/>
  <c r="FZ79" i="8"/>
  <c r="CO69" i="8"/>
  <c r="FC69" i="8"/>
  <c r="FF69" i="8" s="1"/>
  <c r="FD69" i="8" s="1"/>
  <c r="ES70" i="8"/>
  <c r="GI70" i="8"/>
  <c r="FZ73" i="8"/>
  <c r="GI73" i="8"/>
  <c r="CN75" i="8"/>
  <c r="EP75" i="8"/>
  <c r="CL77" i="8"/>
  <c r="EN77" i="8"/>
  <c r="FP77" i="8"/>
  <c r="EP78" i="8"/>
  <c r="FP78" i="8"/>
  <c r="CL79" i="8"/>
  <c r="EN79" i="8"/>
  <c r="EP80" i="8"/>
  <c r="GI80" i="8"/>
  <c r="FC81" i="8"/>
  <c r="FL82" i="8"/>
  <c r="FP83" i="8"/>
  <c r="GI83" i="8"/>
  <c r="CJ84" i="8"/>
  <c r="ET84" i="8" s="1"/>
  <c r="ER85" i="8"/>
  <c r="FP85" i="8"/>
  <c r="CN87" i="8"/>
  <c r="EX87" i="8" s="1"/>
  <c r="FI87" i="8" s="1"/>
  <c r="ES89" i="8"/>
  <c r="EN94" i="8"/>
  <c r="CN95" i="8"/>
  <c r="ES114" i="8"/>
  <c r="EY114" i="8" s="1"/>
  <c r="FJ114" i="8" s="1"/>
  <c r="FC67" i="8"/>
  <c r="FF67" i="8" s="1"/>
  <c r="FD67" i="8" s="1"/>
  <c r="FL68" i="8"/>
  <c r="CJ70" i="8"/>
  <c r="EU70" i="8"/>
  <c r="EN70" i="8"/>
  <c r="FL70" i="8"/>
  <c r="EU71" i="8"/>
  <c r="ER72" i="8"/>
  <c r="EN73" i="8"/>
  <c r="FL73" i="8"/>
  <c r="CN77" i="8"/>
  <c r="EP77" i="8"/>
  <c r="EP79" i="8"/>
  <c r="ER80" i="8"/>
  <c r="FL80" i="8"/>
  <c r="CJ81" i="8"/>
  <c r="ES81" i="8"/>
  <c r="EQ81" i="8"/>
  <c r="CO82" i="8"/>
  <c r="CL83" i="8"/>
  <c r="CL84" i="8"/>
  <c r="ES85" i="8"/>
  <c r="FC85" i="8"/>
  <c r="ES86" i="8"/>
  <c r="GI86" i="8"/>
  <c r="EP91" i="8"/>
  <c r="CL92" i="8"/>
  <c r="EQ93" i="8"/>
  <c r="ES110" i="8"/>
  <c r="EN83" i="8"/>
  <c r="CJ85" i="8"/>
  <c r="EP85" i="8"/>
  <c r="X90" i="8"/>
  <c r="FL90" i="8"/>
  <c r="CJ68" i="8"/>
  <c r="CN69" i="8"/>
  <c r="EP69" i="8"/>
  <c r="EU72" i="8"/>
  <c r="CJ73" i="8"/>
  <c r="CJ74" i="8"/>
  <c r="EN75" i="8"/>
  <c r="CO76" i="8"/>
  <c r="ER76" i="8"/>
  <c r="EQ76" i="8"/>
  <c r="CL78" i="8"/>
  <c r="EN78" i="8"/>
  <c r="CO79" i="8"/>
  <c r="GI79" i="8"/>
  <c r="GI81" i="8"/>
  <c r="EN82" i="8"/>
  <c r="CV83" i="8"/>
  <c r="CO84" i="8"/>
  <c r="EN87" i="8"/>
  <c r="CO89" i="8"/>
  <c r="X105" i="8"/>
  <c r="FL105" i="8"/>
  <c r="FP108" i="8"/>
  <c r="ER67" i="8"/>
  <c r="CL68" i="8"/>
  <c r="GI69" i="8"/>
  <c r="FC70" i="8"/>
  <c r="FF70" i="8" s="1"/>
  <c r="FD70" i="8" s="1"/>
  <c r="FC72" i="8"/>
  <c r="FF72" i="8" s="1"/>
  <c r="FD72" i="8" s="1"/>
  <c r="EU73" i="8"/>
  <c r="FP73" i="8"/>
  <c r="EU76" i="8"/>
  <c r="ES77" i="8"/>
  <c r="FL78" i="8"/>
  <c r="EU79" i="8"/>
  <c r="CO80" i="8"/>
  <c r="FZ80" i="8"/>
  <c r="FP81" i="8"/>
  <c r="EP82" i="8"/>
  <c r="EU85" i="8"/>
  <c r="CL91" i="8"/>
  <c r="X93" i="8"/>
  <c r="FL93" i="8"/>
  <c r="CJ99" i="8"/>
  <c r="ET99" i="8" s="1"/>
  <c r="CO111" i="8"/>
  <c r="FZ76" i="8"/>
  <c r="CN79" i="8"/>
  <c r="CJ80" i="8"/>
  <c r="EU100" i="8"/>
  <c r="CN102" i="8"/>
  <c r="ER107" i="8"/>
  <c r="CV74" i="8"/>
  <c r="ES75" i="8"/>
  <c r="CO77" i="8"/>
  <c r="CM79" i="8"/>
  <c r="CL80" i="8"/>
  <c r="ER82" i="8"/>
  <c r="EU83" i="8"/>
  <c r="ES83" i="8"/>
  <c r="CL86" i="8"/>
  <c r="EN86" i="8"/>
  <c r="ET86" i="8" s="1"/>
  <c r="CL87" i="8"/>
  <c r="CJ87" i="8"/>
  <c r="ES87" i="8"/>
  <c r="EY87" i="8" s="1"/>
  <c r="FJ87" i="8" s="1"/>
  <c r="ER88" i="8"/>
  <c r="CJ90" i="8"/>
  <c r="ER92" i="8"/>
  <c r="CL93" i="8"/>
  <c r="EP97" i="8"/>
  <c r="EN106" i="8"/>
  <c r="ES111" i="8"/>
  <c r="GI88" i="8"/>
  <c r="FZ95" i="8"/>
  <c r="FP95" i="8"/>
  <c r="FC97" i="8"/>
  <c r="FP97" i="8"/>
  <c r="GI102" i="8"/>
  <c r="EQ103" i="8"/>
  <c r="CL104" i="8"/>
  <c r="FC104" i="8"/>
  <c r="CO109" i="8"/>
  <c r="FL111" i="8"/>
  <c r="FZ113" i="8"/>
  <c r="FC89" i="8"/>
  <c r="EN90" i="8"/>
  <c r="FP91" i="8"/>
  <c r="EN92" i="8"/>
  <c r="EU93" i="8"/>
  <c r="CO94" i="8"/>
  <c r="CV95" i="8"/>
  <c r="ES97" i="8"/>
  <c r="ES98" i="8"/>
  <c r="GI98" i="8"/>
  <c r="CJ100" i="8"/>
  <c r="ER100" i="8"/>
  <c r="ER101" i="8"/>
  <c r="EX101" i="8" s="1"/>
  <c r="FI101" i="8" s="1"/>
  <c r="EU102" i="8"/>
  <c r="ES105" i="8"/>
  <c r="EQ105" i="8"/>
  <c r="EP107" i="8"/>
  <c r="EN107" i="8"/>
  <c r="EN109" i="8"/>
  <c r="AR112" i="8"/>
  <c r="CJ114" i="8"/>
  <c r="FC94" i="8"/>
  <c r="ER95" i="8"/>
  <c r="EQ96" i="8"/>
  <c r="FL98" i="8"/>
  <c r="FP99" i="8"/>
  <c r="CO99" i="8"/>
  <c r="GI100" i="8"/>
  <c r="ES101" i="8"/>
  <c r="GI101" i="8"/>
  <c r="CL112" i="8"/>
  <c r="EN113" i="8"/>
  <c r="CL88" i="8"/>
  <c r="EP88" i="8"/>
  <c r="ES88" i="8"/>
  <c r="FP90" i="8"/>
  <c r="CL90" i="8"/>
  <c r="FC90" i="8"/>
  <c r="FL91" i="8"/>
  <c r="CO93" i="8"/>
  <c r="EY93" i="8" s="1"/>
  <c r="FJ93" i="8" s="1"/>
  <c r="FZ93" i="8"/>
  <c r="CL95" i="8"/>
  <c r="CO95" i="8"/>
  <c r="GI95" i="8"/>
  <c r="EU96" i="8"/>
  <c r="CJ98" i="8"/>
  <c r="ET98" i="8" s="1"/>
  <c r="FZ98" i="8"/>
  <c r="FP100" i="8"/>
  <c r="EU101" i="8"/>
  <c r="CO102" i="8"/>
  <c r="EN103" i="8"/>
  <c r="ET103" i="8" s="1"/>
  <c r="ES104" i="8"/>
  <c r="CJ107" i="8"/>
  <c r="CO108" i="8"/>
  <c r="EY108" i="8" s="1"/>
  <c r="FJ108" i="8" s="1"/>
  <c r="ER108" i="8"/>
  <c r="CN109" i="8"/>
  <c r="ES109" i="8"/>
  <c r="EN111" i="8"/>
  <c r="CJ112" i="8"/>
  <c r="CO92" i="8"/>
  <c r="EY92" i="8" s="1"/>
  <c r="FJ92" i="8" s="1"/>
  <c r="EP93" i="8"/>
  <c r="FC93" i="8"/>
  <c r="EU95" i="8"/>
  <c r="FL95" i="8"/>
  <c r="ER96" i="8"/>
  <c r="CN97" i="8"/>
  <c r="CL98" i="8"/>
  <c r="FP102" i="8"/>
  <c r="FC102" i="8"/>
  <c r="EP103" i="8"/>
  <c r="EN105" i="8"/>
  <c r="CL106" i="8"/>
  <c r="ER106" i="8"/>
  <c r="EU107" i="8"/>
  <c r="FC108" i="8"/>
  <c r="CL109" i="8"/>
  <c r="CL110" i="8"/>
  <c r="ES112" i="8"/>
  <c r="CL94" i="8"/>
  <c r="GI94" i="8"/>
  <c r="FZ97" i="8"/>
  <c r="ER99" i="8"/>
  <c r="CL100" i="8"/>
  <c r="EN100" i="8"/>
  <c r="CM103" i="8"/>
  <c r="CO104" i="8"/>
  <c r="FZ104" i="8"/>
  <c r="CL105" i="8"/>
  <c r="EP105" i="8"/>
  <c r="CJ106" i="8"/>
  <c r="ES106" i="8"/>
  <c r="FZ107" i="8"/>
  <c r="CM112" i="8"/>
  <c r="GI112" i="8"/>
  <c r="CO113" i="8"/>
  <c r="EU113" i="8"/>
  <c r="EP98" i="8"/>
  <c r="EN101" i="8"/>
  <c r="ET101" i="8" s="1"/>
  <c r="ER102" i="8"/>
  <c r="ER103" i="8"/>
  <c r="EN108" i="8"/>
  <c r="EP112" i="8"/>
  <c r="F42" i="9"/>
  <c r="F17" i="9"/>
  <c r="F41" i="9"/>
  <c r="F30" i="9"/>
  <c r="F18" i="9"/>
  <c r="F29" i="9"/>
  <c r="X20" i="8"/>
  <c r="FL20" i="8"/>
  <c r="ER22" i="8"/>
  <c r="EQ22" i="8"/>
  <c r="X16" i="8"/>
  <c r="X24" i="8"/>
  <c r="FL24" i="8"/>
  <c r="EQ17" i="8"/>
  <c r="EP17" i="8"/>
  <c r="EP22" i="8"/>
  <c r="AR28" i="8"/>
  <c r="GH31" i="8"/>
  <c r="FN32" i="8"/>
  <c r="FZ36" i="8"/>
  <c r="CV36" i="8"/>
  <c r="X50" i="8"/>
  <c r="FL50" i="8"/>
  <c r="CV15" i="8"/>
  <c r="EN15" i="8"/>
  <c r="FL15" i="8"/>
  <c r="G22" i="9"/>
  <c r="ES16" i="8"/>
  <c r="X17" i="8"/>
  <c r="AR18" i="8"/>
  <c r="CL20" i="8"/>
  <c r="AR21" i="8"/>
  <c r="X22" i="8"/>
  <c r="CL23" i="8"/>
  <c r="X25" i="8"/>
  <c r="ET26" i="8"/>
  <c r="GH27" i="8"/>
  <c r="X30" i="8"/>
  <c r="ES30" i="8"/>
  <c r="ES33" i="8"/>
  <c r="X42" i="8"/>
  <c r="AR15" i="8"/>
  <c r="CL15" i="8"/>
  <c r="E38" i="9"/>
  <c r="FR16" i="8"/>
  <c r="GH16" i="8"/>
  <c r="FP17" i="8"/>
  <c r="FL18" i="8"/>
  <c r="FL21" i="8"/>
  <c r="FP22" i="8"/>
  <c r="X26" i="8"/>
  <c r="CL27" i="8"/>
  <c r="CO32" i="8"/>
  <c r="GI34" i="8"/>
  <c r="GI35" i="8"/>
  <c r="X36" i="8"/>
  <c r="ES36" i="8"/>
  <c r="AR39" i="8"/>
  <c r="GB39" i="8"/>
  <c r="CM48" i="8"/>
  <c r="CN48" i="8"/>
  <c r="EP15" i="8"/>
  <c r="CJ16" i="8"/>
  <c r="CL18" i="8"/>
  <c r="EQ20" i="8"/>
  <c r="CL21" i="8"/>
  <c r="GI27" i="8"/>
  <c r="CL28" i="8"/>
  <c r="EP29" i="8"/>
  <c r="GI31" i="8"/>
  <c r="FN35" i="8"/>
  <c r="FV38" i="8"/>
  <c r="FL57" i="8"/>
  <c r="X57" i="8"/>
  <c r="EP18" i="8"/>
  <c r="EP21" i="8"/>
  <c r="CV29" i="8"/>
  <c r="FZ29" i="8"/>
  <c r="FT33" i="8"/>
  <c r="GH37" i="8"/>
  <c r="CL49" i="8"/>
  <c r="X15" i="8"/>
  <c r="CO15" i="8"/>
  <c r="G39" i="9"/>
  <c r="GF15" i="8"/>
  <c r="CL16" i="8"/>
  <c r="AR25" i="8"/>
  <c r="CV26" i="8"/>
  <c r="FL27" i="8"/>
  <c r="X27" i="8"/>
  <c r="CO27" i="8"/>
  <c r="EN28" i="8"/>
  <c r="FN28" i="8"/>
  <c r="FT36" i="8"/>
  <c r="GI38" i="8"/>
  <c r="FL38" i="8"/>
  <c r="FX46" i="8"/>
  <c r="ES15" i="8"/>
  <c r="EP16" i="8"/>
  <c r="FN16" i="8"/>
  <c r="FV16" i="8"/>
  <c r="GD16" i="8"/>
  <c r="ES29" i="8"/>
  <c r="EP30" i="8"/>
  <c r="FR31" i="8"/>
  <c r="CL32" i="8"/>
  <c r="EP33" i="8"/>
  <c r="GI33" i="8"/>
  <c r="FX39" i="8"/>
  <c r="FZ15" i="8"/>
  <c r="CL26" i="8"/>
  <c r="FR27" i="8"/>
  <c r="CL29" i="8"/>
  <c r="CV30" i="8"/>
  <c r="GI32" i="8"/>
  <c r="FZ33" i="8"/>
  <c r="CV33" i="8"/>
  <c r="CL34" i="8"/>
  <c r="CO39" i="8"/>
  <c r="EP32" i="8"/>
  <c r="EP35" i="8"/>
  <c r="GD42" i="8"/>
  <c r="CV43" i="8"/>
  <c r="EN44" i="8"/>
  <c r="ET44" i="8" s="1"/>
  <c r="FV45" i="8"/>
  <c r="FZ47" i="8"/>
  <c r="CV47" i="8"/>
  <c r="ES47" i="8"/>
  <c r="EN51" i="8"/>
  <c r="FV52" i="8"/>
  <c r="CL30" i="8"/>
  <c r="AR31" i="8"/>
  <c r="X32" i="8"/>
  <c r="CL33" i="8"/>
  <c r="X35" i="8"/>
  <c r="CL36" i="8"/>
  <c r="AR37" i="8"/>
  <c r="EN40" i="8"/>
  <c r="ET40" i="8" s="1"/>
  <c r="FV41" i="8"/>
  <c r="ES43" i="8"/>
  <c r="FT46" i="8"/>
  <c r="FV46" i="8"/>
  <c r="EN48" i="8"/>
  <c r="GD49" i="8"/>
  <c r="CV52" i="8"/>
  <c r="ES52" i="8"/>
  <c r="FP27" i="8"/>
  <c r="FL28" i="8"/>
  <c r="FL31" i="8"/>
  <c r="FP32" i="8"/>
  <c r="FZ34" i="8"/>
  <c r="FT42" i="8"/>
  <c r="CV44" i="8"/>
  <c r="FT45" i="8"/>
  <c r="GD45" i="8"/>
  <c r="EU46" i="8"/>
  <c r="ER50" i="8"/>
  <c r="EQ50" i="8"/>
  <c r="FL53" i="8"/>
  <c r="X53" i="8"/>
  <c r="CL31" i="8"/>
  <c r="CL37" i="8"/>
  <c r="CV40" i="8"/>
  <c r="FT41" i="8"/>
  <c r="GD41" i="8"/>
  <c r="GF43" i="8"/>
  <c r="FX44" i="8"/>
  <c r="GB46" i="8"/>
  <c r="GD46" i="8"/>
  <c r="FV49" i="8"/>
  <c r="CO56" i="8"/>
  <c r="FP58" i="8"/>
  <c r="AR58" i="8"/>
  <c r="EP28" i="8"/>
  <c r="EP31" i="8"/>
  <c r="FZ32" i="8"/>
  <c r="FZ35" i="8"/>
  <c r="EP37" i="8"/>
  <c r="CV39" i="8"/>
  <c r="X40" i="8"/>
  <c r="ES40" i="8"/>
  <c r="CO41" i="8"/>
  <c r="EU41" i="8"/>
  <c r="CL42" i="8"/>
  <c r="CL45" i="8"/>
  <c r="GB45" i="8"/>
  <c r="FT47" i="8"/>
  <c r="CJ50" i="8"/>
  <c r="GI51" i="8"/>
  <c r="CN52" i="8"/>
  <c r="CL41" i="8"/>
  <c r="GB41" i="8"/>
  <c r="GF44" i="8"/>
  <c r="GI48" i="8"/>
  <c r="FZ50" i="8"/>
  <c r="GI50" i="8"/>
  <c r="FP51" i="8"/>
  <c r="FZ38" i="8"/>
  <c r="CJ41" i="8"/>
  <c r="FV42" i="8"/>
  <c r="EN43" i="8"/>
  <c r="ET43" i="8" s="1"/>
  <c r="X46" i="8"/>
  <c r="FP48" i="8"/>
  <c r="CL48" i="8"/>
  <c r="EN54" i="8"/>
  <c r="AR57" i="8"/>
  <c r="FP57" i="8"/>
  <c r="EN58" i="8"/>
  <c r="CL63" i="8"/>
  <c r="GD44" i="8"/>
  <c r="CO54" i="8"/>
  <c r="CM55" i="8"/>
  <c r="ER55" i="8"/>
  <c r="EX55" i="8" s="1"/>
  <c r="FI55" i="8" s="1"/>
  <c r="CL61" i="8"/>
  <c r="CJ62" i="8"/>
  <c r="EP44" i="8"/>
  <c r="EP47" i="8"/>
  <c r="FZ48" i="8"/>
  <c r="FZ51" i="8"/>
  <c r="EP52" i="8"/>
  <c r="CL53" i="8"/>
  <c r="CJ55" i="8"/>
  <c r="ET55" i="8" s="1"/>
  <c r="EP55" i="8"/>
  <c r="EQ58" i="8"/>
  <c r="CN61" i="8"/>
  <c r="GI63" i="8"/>
  <c r="CL50" i="8"/>
  <c r="X54" i="8"/>
  <c r="CL54" i="8"/>
  <c r="GD50" i="8"/>
  <c r="AR54" i="8"/>
  <c r="FP54" i="8"/>
  <c r="CL57" i="8"/>
  <c r="CN58" i="8"/>
  <c r="EX58" i="8" s="1"/>
  <c r="FI58" i="8" s="1"/>
  <c r="ES58" i="8"/>
  <c r="X61" i="8"/>
  <c r="FL61" i="8"/>
  <c r="ER63" i="8"/>
  <c r="GD40" i="8"/>
  <c r="CM57" i="8"/>
  <c r="CN57" i="8"/>
  <c r="ES57" i="8"/>
  <c r="CO58" i="8"/>
  <c r="FP61" i="8"/>
  <c r="AR61" i="8"/>
  <c r="FL62" i="8"/>
  <c r="X62" i="8"/>
  <c r="X58" i="8"/>
  <c r="FL58" i="8"/>
  <c r="CN62" i="8"/>
  <c r="FL64" i="8"/>
  <c r="X69" i="8"/>
  <c r="FL69" i="8"/>
  <c r="ES62" i="8"/>
  <c r="AR63" i="8"/>
  <c r="EP63" i="8"/>
  <c r="FL63" i="8"/>
  <c r="CN64" i="8"/>
  <c r="EX64" i="8" s="1"/>
  <c r="FI64" i="8" s="1"/>
  <c r="CO66" i="8"/>
  <c r="ER66" i="8"/>
  <c r="ES67" i="8"/>
  <c r="CN60" i="8"/>
  <c r="FZ62" i="8"/>
  <c r="ER65" i="8"/>
  <c r="EN68" i="8"/>
  <c r="FP68" i="8"/>
  <c r="CN70" i="8"/>
  <c r="FC71" i="8"/>
  <c r="FF71" i="8" s="1"/>
  <c r="FD71" i="8" s="1"/>
  <c r="EN74" i="8"/>
  <c r="FP65" i="8"/>
  <c r="ER69" i="8"/>
  <c r="CO70" i="8"/>
  <c r="EN71" i="8"/>
  <c r="CO74" i="8"/>
  <c r="FP80" i="8"/>
  <c r="AR80" i="8"/>
  <c r="EQ61" i="8"/>
  <c r="AR62" i="8"/>
  <c r="CO62" i="8"/>
  <c r="CM63" i="8"/>
  <c r="AR65" i="8"/>
  <c r="CV66" i="8"/>
  <c r="FZ66" i="8"/>
  <c r="AR70" i="8"/>
  <c r="FP70" i="8"/>
  <c r="GI72" i="8"/>
  <c r="CN68" i="8"/>
  <c r="CM71" i="8"/>
  <c r="CN71" i="8"/>
  <c r="X72" i="8"/>
  <c r="FL72" i="8"/>
  <c r="EQ67" i="8"/>
  <c r="GI68" i="8"/>
  <c r="GI71" i="8"/>
  <c r="X75" i="8"/>
  <c r="FL75" i="8"/>
  <c r="FZ75" i="8"/>
  <c r="AR76" i="8"/>
  <c r="FP76" i="8"/>
  <c r="CL76" i="8"/>
  <c r="GI77" i="8"/>
  <c r="CM78" i="8"/>
  <c r="FZ69" i="8"/>
  <c r="ES74" i="8"/>
  <c r="CO75" i="8"/>
  <c r="GI76" i="8"/>
  <c r="CJ79" i="8"/>
  <c r="EX74" i="8"/>
  <c r="FI74" i="8" s="1"/>
  <c r="AR75" i="8"/>
  <c r="EN76" i="8"/>
  <c r="EQ77" i="8"/>
  <c r="AR72" i="8"/>
  <c r="CL73" i="8"/>
  <c r="CL75" i="8"/>
  <c r="CJ76" i="8"/>
  <c r="EU77" i="8"/>
  <c r="ER77" i="8"/>
  <c r="ES79" i="8"/>
  <c r="CM81" i="8"/>
  <c r="EP81" i="8"/>
  <c r="EN72" i="8"/>
  <c r="CN80" i="8"/>
  <c r="FL79" i="8"/>
  <c r="X79" i="8"/>
  <c r="FL81" i="8"/>
  <c r="CV73" i="8"/>
  <c r="EP73" i="8"/>
  <c r="EP74" i="8"/>
  <c r="CM75" i="8"/>
  <c r="CN76" i="8"/>
  <c r="ES76" i="8"/>
  <c r="CJ78" i="8"/>
  <c r="CN78" i="8"/>
  <c r="CN81" i="8"/>
  <c r="CO83" i="8"/>
  <c r="FN83" i="8"/>
  <c r="FL84" i="8"/>
  <c r="ER84" i="8"/>
  <c r="FZ86" i="8"/>
  <c r="CJ88" i="8"/>
  <c r="CN82" i="8"/>
  <c r="EP84" i="8"/>
  <c r="X85" i="8"/>
  <c r="FZ85" i="8"/>
  <c r="EQ85" i="8"/>
  <c r="CN96" i="8"/>
  <c r="FZ78" i="8"/>
  <c r="ER83" i="8"/>
  <c r="EX83" i="8" s="1"/>
  <c r="FI83" i="8" s="1"/>
  <c r="EN85" i="8"/>
  <c r="GI78" i="8"/>
  <c r="CJ82" i="8"/>
  <c r="FP84" i="8"/>
  <c r="ER86" i="8"/>
  <c r="GI89" i="8"/>
  <c r="FP89" i="8"/>
  <c r="CO97" i="8"/>
  <c r="CV81" i="8"/>
  <c r="X82" i="8"/>
  <c r="FZ84" i="8"/>
  <c r="CN86" i="8"/>
  <c r="FL92" i="8"/>
  <c r="X92" i="8"/>
  <c r="EQ80" i="8"/>
  <c r="FZ82" i="8"/>
  <c r="CN85" i="8"/>
  <c r="CO86" i="8"/>
  <c r="CJ89" i="8"/>
  <c r="CV91" i="8"/>
  <c r="FZ91" i="8"/>
  <c r="GI85" i="8"/>
  <c r="CN88" i="8"/>
  <c r="AR93" i="8"/>
  <c r="FP93" i="8"/>
  <c r="CN107" i="8"/>
  <c r="FZ87" i="8"/>
  <c r="CL89" i="8"/>
  <c r="CV90" i="8"/>
  <c r="CN91" i="8"/>
  <c r="CN92" i="8"/>
  <c r="ES95" i="8"/>
  <c r="X89" i="8"/>
  <c r="CO90" i="8"/>
  <c r="EU90" i="8"/>
  <c r="EQ91" i="8"/>
  <c r="GI91" i="8"/>
  <c r="FZ94" i="8"/>
  <c r="CV94" i="8"/>
  <c r="AR96" i="8"/>
  <c r="FP96" i="8"/>
  <c r="EN89" i="8"/>
  <c r="AR90" i="8"/>
  <c r="EP90" i="8"/>
  <c r="GI92" i="8"/>
  <c r="X94" i="8"/>
  <c r="FL94" i="8"/>
  <c r="FL96" i="8"/>
  <c r="GI96" i="8"/>
  <c r="ER89" i="8"/>
  <c r="FZ92" i="8"/>
  <c r="CJ93" i="8"/>
  <c r="ER93" i="8"/>
  <c r="GI93" i="8"/>
  <c r="ES94" i="8"/>
  <c r="EN96" i="8"/>
  <c r="CN90" i="8"/>
  <c r="ER90" i="8"/>
  <c r="ER91" i="8"/>
  <c r="CJ92" i="8"/>
  <c r="CN93" i="8"/>
  <c r="CO98" i="8"/>
  <c r="CN114" i="8"/>
  <c r="GI90" i="8"/>
  <c r="FP98" i="8"/>
  <c r="AR98" i="8"/>
  <c r="CN99" i="8"/>
  <c r="FL99" i="8"/>
  <c r="GI99" i="8"/>
  <c r="CN103" i="8"/>
  <c r="GI103" i="8"/>
  <c r="EQ112" i="8"/>
  <c r="ER112" i="8"/>
  <c r="FZ96" i="8"/>
  <c r="GI97" i="8"/>
  <c r="CN98" i="8"/>
  <c r="EU98" i="8"/>
  <c r="ER98" i="8"/>
  <c r="X100" i="8"/>
  <c r="CJ97" i="8"/>
  <c r="ET97" i="8" s="1"/>
  <c r="EQ97" i="8"/>
  <c r="EQ95" i="8"/>
  <c r="ER97" i="8"/>
  <c r="FZ99" i="8"/>
  <c r="ES102" i="8"/>
  <c r="EU104" i="8"/>
  <c r="EP106" i="8"/>
  <c r="ES107" i="8"/>
  <c r="EY107" i="8" s="1"/>
  <c r="FJ107" i="8" s="1"/>
  <c r="X97" i="8"/>
  <c r="EP99" i="8"/>
  <c r="CO101" i="8"/>
  <c r="CL103" i="8"/>
  <c r="CO100" i="8"/>
  <c r="EY100" i="8" s="1"/>
  <c r="FJ100" i="8" s="1"/>
  <c r="CO103" i="8"/>
  <c r="EY103" i="8" s="1"/>
  <c r="FJ103" i="8" s="1"/>
  <c r="FZ103" i="8"/>
  <c r="FZ109" i="8"/>
  <c r="CV109" i="8"/>
  <c r="X101" i="8"/>
  <c r="AR102" i="8"/>
  <c r="AR104" i="8"/>
  <c r="FP104" i="8"/>
  <c r="EQ104" i="8"/>
  <c r="CJ105" i="8"/>
  <c r="EU105" i="8"/>
  <c r="CN106" i="8"/>
  <c r="FZ100" i="8"/>
  <c r="ER104" i="8"/>
  <c r="X107" i="8"/>
  <c r="GI109" i="8"/>
  <c r="FN109" i="8"/>
  <c r="FZ111" i="8"/>
  <c r="CV111" i="8"/>
  <c r="FC111" i="8"/>
  <c r="FN111" i="8"/>
  <c r="GI111" i="8"/>
  <c r="FL114" i="8"/>
  <c r="X114" i="8"/>
  <c r="CM105" i="8"/>
  <c r="CN105" i="8"/>
  <c r="EX105" i="8" s="1"/>
  <c r="FI105" i="8" s="1"/>
  <c r="X106" i="8"/>
  <c r="FL106" i="8"/>
  <c r="CV106" i="8"/>
  <c r="FZ106" i="8"/>
  <c r="GI108" i="8"/>
  <c r="FL109" i="8"/>
  <c r="X109" i="8"/>
  <c r="FZ101" i="8"/>
  <c r="CO105" i="8"/>
  <c r="GI105" i="8"/>
  <c r="FZ108" i="8"/>
  <c r="CV108" i="8"/>
  <c r="FZ110" i="8"/>
  <c r="CN111" i="8"/>
  <c r="ER111" i="8"/>
  <c r="GI113" i="8"/>
  <c r="GI114" i="8"/>
  <c r="CJ104" i="8"/>
  <c r="ET104" i="8" s="1"/>
  <c r="AR105" i="8"/>
  <c r="FP105" i="8"/>
  <c r="GI107" i="8"/>
  <c r="GI110" i="8"/>
  <c r="CO112" i="8"/>
  <c r="FL103" i="8"/>
  <c r="EQ108" i="8"/>
  <c r="EN110" i="8"/>
  <c r="CL111" i="8"/>
  <c r="CM113" i="8"/>
  <c r="FP107" i="8"/>
  <c r="FL108" i="8"/>
  <c r="CL114" i="8"/>
  <c r="FZ114" i="8"/>
  <c r="CN110" i="8"/>
  <c r="ER110" i="8"/>
  <c r="EP111" i="8"/>
  <c r="CN113" i="8"/>
  <c r="ER113" i="8"/>
  <c r="EN114" i="8"/>
  <c r="CN108" i="8"/>
  <c r="ER114" i="8"/>
  <c r="FZ112" i="8"/>
  <c r="FP110" i="8"/>
  <c r="FP113" i="8"/>
  <c r="AS15" i="8" l="1"/>
  <c r="ET66" i="8"/>
  <c r="GI37" i="8"/>
  <c r="FL54" i="8"/>
  <c r="FZ52" i="8"/>
  <c r="FL17" i="8"/>
  <c r="GJ17" i="8" s="1"/>
  <c r="FP16" i="8"/>
  <c r="FZ22" i="8"/>
  <c r="GI21" i="8"/>
  <c r="FZ45" i="8"/>
  <c r="GI36" i="8"/>
  <c r="FL25" i="8"/>
  <c r="GJ25" i="8" s="1"/>
  <c r="FL16" i="8"/>
  <c r="GI20" i="8"/>
  <c r="EY80" i="8"/>
  <c r="FJ80" i="8" s="1"/>
  <c r="FL36" i="8"/>
  <c r="GI29" i="8"/>
  <c r="EY60" i="8"/>
  <c r="FJ60" i="8" s="1"/>
  <c r="EY57" i="8"/>
  <c r="GI16" i="8"/>
  <c r="FZ41" i="8"/>
  <c r="GI52" i="8"/>
  <c r="FL52" i="8"/>
  <c r="GI18" i="8"/>
  <c r="FL23" i="8"/>
  <c r="EY65" i="8"/>
  <c r="FJ65" i="8" s="1"/>
  <c r="FL35" i="8"/>
  <c r="GJ35" i="8" s="1"/>
  <c r="AK116" i="8"/>
  <c r="J16" i="9" s="1"/>
  <c r="GI54" i="8"/>
  <c r="FZ23" i="8"/>
  <c r="FZ16" i="8"/>
  <c r="ET39" i="8"/>
  <c r="ET60" i="8"/>
  <c r="FP24" i="8"/>
  <c r="FJ57" i="8"/>
  <c r="EY59" i="8"/>
  <c r="FJ59" i="8" s="1"/>
  <c r="EY55" i="8"/>
  <c r="FJ55" i="8" s="1"/>
  <c r="GI53" i="8"/>
  <c r="FF54" i="8"/>
  <c r="FD54" i="8" s="1"/>
  <c r="GK54" i="8"/>
  <c r="GL54" i="8" s="1"/>
  <c r="GK51" i="8"/>
  <c r="GL51" i="8" s="1"/>
  <c r="FF52" i="8"/>
  <c r="FD52" i="8" s="1"/>
  <c r="GK52" i="8"/>
  <c r="GL52" i="8" s="1"/>
  <c r="GK46" i="8"/>
  <c r="GL46" i="8" s="1"/>
  <c r="GK53" i="8"/>
  <c r="GL53" i="8" s="1"/>
  <c r="FT44" i="8"/>
  <c r="ET21" i="8"/>
  <c r="FZ26" i="8"/>
  <c r="EX81" i="8"/>
  <c r="FI81" i="8" s="1"/>
  <c r="EV110" i="8"/>
  <c r="FG110" i="8" s="1"/>
  <c r="ET110" i="8"/>
  <c r="ET108" i="8"/>
  <c r="GK44" i="8"/>
  <c r="GL44" i="8" s="1"/>
  <c r="FP38" i="8"/>
  <c r="GK43" i="8"/>
  <c r="GL43" i="8" s="1"/>
  <c r="FL42" i="8"/>
  <c r="GI28" i="8"/>
  <c r="FP28" i="8"/>
  <c r="GI23" i="8"/>
  <c r="FZ24" i="8"/>
  <c r="GI24" i="8"/>
  <c r="FL22" i="8"/>
  <c r="GI22" i="8"/>
  <c r="GI25" i="8"/>
  <c r="FL26" i="8"/>
  <c r="GI26" i="8"/>
  <c r="FP15" i="8"/>
  <c r="GJ15" i="8" s="1"/>
  <c r="GI15" i="8"/>
  <c r="GI30" i="8"/>
  <c r="FZ30" i="8"/>
  <c r="FL30" i="8"/>
  <c r="GI17" i="8"/>
  <c r="GK41" i="8"/>
  <c r="GL41" i="8" s="1"/>
  <c r="GK42" i="8"/>
  <c r="FF42" i="8" s="1"/>
  <c r="FD42" i="8" s="1"/>
  <c r="AK115" i="8"/>
  <c r="J15" i="9" s="1"/>
  <c r="FP37" i="8"/>
  <c r="GJ37" i="8" s="1"/>
  <c r="AA116" i="8"/>
  <c r="J14" i="9" s="1"/>
  <c r="AA115" i="8"/>
  <c r="J13" i="9" s="1"/>
  <c r="ET18" i="8"/>
  <c r="FF34" i="8"/>
  <c r="FD34" i="8" s="1"/>
  <c r="GL34" i="8"/>
  <c r="FF28" i="8"/>
  <c r="FD28" i="8" s="1"/>
  <c r="GL28" i="8"/>
  <c r="FF25" i="8"/>
  <c r="FD25" i="8" s="1"/>
  <c r="GL25" i="8"/>
  <c r="FF35" i="8"/>
  <c r="FD35" i="8" s="1"/>
  <c r="GL35" i="8"/>
  <c r="FF33" i="8"/>
  <c r="FD33" i="8" s="1"/>
  <c r="GL33" i="8"/>
  <c r="EY28" i="8"/>
  <c r="FF27" i="8"/>
  <c r="FD27" i="8" s="1"/>
  <c r="GL27" i="8"/>
  <c r="FF30" i="8"/>
  <c r="FD30" i="8" s="1"/>
  <c r="GL30" i="8"/>
  <c r="FF38" i="8"/>
  <c r="FD38" i="8" s="1"/>
  <c r="GL38" i="8"/>
  <c r="FF31" i="8"/>
  <c r="FD31" i="8" s="1"/>
  <c r="GL31" i="8"/>
  <c r="EY37" i="8"/>
  <c r="FF37" i="8"/>
  <c r="FD37" i="8" s="1"/>
  <c r="GL37" i="8"/>
  <c r="FF29" i="8"/>
  <c r="FD29" i="8" s="1"/>
  <c r="GL29" i="8"/>
  <c r="FF36" i="8"/>
  <c r="FD36" i="8" s="1"/>
  <c r="GL36" i="8"/>
  <c r="GL39" i="8"/>
  <c r="FF39" i="8"/>
  <c r="FD39" i="8" s="1"/>
  <c r="GL40" i="8"/>
  <c r="FF40" i="8"/>
  <c r="FD40" i="8" s="1"/>
  <c r="CY115" i="8"/>
  <c r="J31" i="9" s="1"/>
  <c r="CW20" i="8"/>
  <c r="CY20" i="8" s="1"/>
  <c r="CY116" i="8" s="1"/>
  <c r="J32" i="9" s="1"/>
  <c r="FF23" i="8"/>
  <c r="FD23" i="8" s="1"/>
  <c r="GL23" i="8"/>
  <c r="FF24" i="8"/>
  <c r="FD24" i="8" s="1"/>
  <c r="GL24" i="8"/>
  <c r="FF21" i="8"/>
  <c r="FD21" i="8" s="1"/>
  <c r="GL21" i="8"/>
  <c r="FF22" i="8"/>
  <c r="FD22" i="8" s="1"/>
  <c r="GL22" i="8"/>
  <c r="ET109" i="8"/>
  <c r="FF20" i="8"/>
  <c r="FD20" i="8" s="1"/>
  <c r="GL20" i="8"/>
  <c r="FF19" i="8"/>
  <c r="FD19" i="8" s="1"/>
  <c r="GL19" i="8"/>
  <c r="GK15" i="8"/>
  <c r="GL15" i="8" s="1"/>
  <c r="GK18" i="8"/>
  <c r="GL18" i="8" s="1"/>
  <c r="GK17" i="8"/>
  <c r="GL17" i="8" s="1"/>
  <c r="AS18" i="8"/>
  <c r="AU18" i="8" s="1"/>
  <c r="AU116" i="8" s="1"/>
  <c r="J20" i="9" s="1"/>
  <c r="GK16" i="8"/>
  <c r="GL16" i="8" s="1"/>
  <c r="EY24" i="8"/>
  <c r="ET72" i="8"/>
  <c r="FZ42" i="8"/>
  <c r="ET77" i="8"/>
  <c r="FL43" i="8"/>
  <c r="EX78" i="8"/>
  <c r="FI78" i="8" s="1"/>
  <c r="ET51" i="8"/>
  <c r="ET87" i="8"/>
  <c r="ET67" i="8"/>
  <c r="ET85" i="8"/>
  <c r="ET54" i="8"/>
  <c r="ET107" i="8"/>
  <c r="ET94" i="8"/>
  <c r="ET112" i="8"/>
  <c r="ET78" i="8"/>
  <c r="ET69" i="8"/>
  <c r="ET73" i="8"/>
  <c r="ET38" i="8"/>
  <c r="ET49" i="8"/>
  <c r="ET75" i="8"/>
  <c r="ET106" i="8"/>
  <c r="ET34" i="8"/>
  <c r="E41" i="9"/>
  <c r="ET83" i="8"/>
  <c r="ET50" i="8"/>
  <c r="ET90" i="8"/>
  <c r="ET23" i="8"/>
  <c r="ET93" i="8"/>
  <c r="ET96" i="8"/>
  <c r="ET111" i="8"/>
  <c r="ET89" i="8"/>
  <c r="ET62" i="8"/>
  <c r="ET70" i="8"/>
  <c r="ET22" i="8"/>
  <c r="ET82" i="8"/>
  <c r="ET92" i="8"/>
  <c r="ET88" i="8"/>
  <c r="G41" i="9"/>
  <c r="FZ43" i="8"/>
  <c r="FO116" i="8"/>
  <c r="K20" i="9" s="1"/>
  <c r="FP42" i="8"/>
  <c r="EV99" i="8"/>
  <c r="FG99" i="8" s="1"/>
  <c r="EV92" i="8"/>
  <c r="FG92" i="8" s="1"/>
  <c r="FP40" i="8"/>
  <c r="EY104" i="8"/>
  <c r="FJ104" i="8" s="1"/>
  <c r="ET68" i="8"/>
  <c r="ET105" i="8"/>
  <c r="ET100" i="8"/>
  <c r="ET53" i="8"/>
  <c r="ET35" i="8"/>
  <c r="ET31" i="8"/>
  <c r="ET20" i="8"/>
  <c r="EV84" i="8"/>
  <c r="FG84" i="8" s="1"/>
  <c r="ET46" i="8"/>
  <c r="E29" i="9"/>
  <c r="ET80" i="8"/>
  <c r="EX92" i="8"/>
  <c r="FI92" i="8" s="1"/>
  <c r="EY90" i="8"/>
  <c r="FJ90" i="8" s="1"/>
  <c r="EY96" i="8"/>
  <c r="FJ96" i="8" s="1"/>
  <c r="EX103" i="8"/>
  <c r="FI103" i="8" s="1"/>
  <c r="EX66" i="8"/>
  <c r="FI66" i="8" s="1"/>
  <c r="EV68" i="8"/>
  <c r="FG68" i="8" s="1"/>
  <c r="EV108" i="8"/>
  <c r="FG108" i="8" s="1"/>
  <c r="EV107" i="8"/>
  <c r="FG107" i="8" s="1"/>
  <c r="FZ44" i="8"/>
  <c r="EV64" i="8"/>
  <c r="FG64" i="8" s="1"/>
  <c r="EV98" i="8"/>
  <c r="FG98" i="8" s="1"/>
  <c r="FP44" i="8"/>
  <c r="FP46" i="8"/>
  <c r="EV85" i="8"/>
  <c r="FG85" i="8" s="1"/>
  <c r="EV103" i="8"/>
  <c r="FG103" i="8" s="1"/>
  <c r="FZ39" i="8"/>
  <c r="FP45" i="8"/>
  <c r="FL39" i="8"/>
  <c r="EV112" i="8"/>
  <c r="FG112" i="8" s="1"/>
  <c r="EV34" i="8"/>
  <c r="FG34" i="8" s="1"/>
  <c r="EV113" i="8"/>
  <c r="FG113" i="8" s="1"/>
  <c r="EV66" i="8"/>
  <c r="FG66" i="8" s="1"/>
  <c r="EV96" i="8"/>
  <c r="FG96" i="8" s="1"/>
  <c r="FP43" i="8"/>
  <c r="GJ85" i="8"/>
  <c r="EV65" i="8"/>
  <c r="FG65" i="8" s="1"/>
  <c r="EV71" i="8"/>
  <c r="FG71" i="8" s="1"/>
  <c r="EV101" i="8"/>
  <c r="FG101" i="8" s="1"/>
  <c r="EV97" i="8"/>
  <c r="FG97" i="8" s="1"/>
  <c r="EV87" i="8"/>
  <c r="FG87" i="8" s="1"/>
  <c r="EV51" i="8"/>
  <c r="FG51" i="8" s="1"/>
  <c r="EV69" i="8"/>
  <c r="FG69" i="8" s="1"/>
  <c r="GJ104" i="8"/>
  <c r="GJ71" i="8"/>
  <c r="EV88" i="8"/>
  <c r="FG88" i="8" s="1"/>
  <c r="FL45" i="8"/>
  <c r="GJ86" i="8"/>
  <c r="EV80" i="8"/>
  <c r="FG80" i="8" s="1"/>
  <c r="EV83" i="8"/>
  <c r="FG83" i="8" s="1"/>
  <c r="FL44" i="8"/>
  <c r="GJ74" i="8"/>
  <c r="EV43" i="8"/>
  <c r="FG43" i="8" s="1"/>
  <c r="GJ97" i="8"/>
  <c r="AS41" i="8"/>
  <c r="AU41" i="8" s="1"/>
  <c r="EY41" i="8" s="1"/>
  <c r="EX106" i="8"/>
  <c r="FI106" i="8" s="1"/>
  <c r="EY45" i="8"/>
  <c r="EY75" i="8"/>
  <c r="FJ75" i="8" s="1"/>
  <c r="EY70" i="8"/>
  <c r="FJ70" i="8" s="1"/>
  <c r="EY51" i="8"/>
  <c r="EY61" i="8"/>
  <c r="FJ61" i="8" s="1"/>
  <c r="EY38" i="8"/>
  <c r="EX70" i="8"/>
  <c r="FI70" i="8" s="1"/>
  <c r="EY71" i="8"/>
  <c r="FJ71" i="8" s="1"/>
  <c r="EX61" i="8"/>
  <c r="FI61" i="8" s="1"/>
  <c r="EX57" i="8"/>
  <c r="FI57" i="8" s="1"/>
  <c r="EY98" i="8"/>
  <c r="FJ98" i="8" s="1"/>
  <c r="EX80" i="8"/>
  <c r="FI80" i="8" s="1"/>
  <c r="EX62" i="8"/>
  <c r="FI62" i="8" s="1"/>
  <c r="EY113" i="8"/>
  <c r="FJ113" i="8" s="1"/>
  <c r="EY101" i="8"/>
  <c r="FJ101" i="8" s="1"/>
  <c r="EX112" i="8"/>
  <c r="FI112" i="8" s="1"/>
  <c r="EY88" i="8"/>
  <c r="FJ88" i="8" s="1"/>
  <c r="EY95" i="8"/>
  <c r="FJ95" i="8" s="1"/>
  <c r="EY79" i="8"/>
  <c r="FJ79" i="8" s="1"/>
  <c r="EX77" i="8"/>
  <c r="FI77" i="8" s="1"/>
  <c r="EX65" i="8"/>
  <c r="FI65" i="8" s="1"/>
  <c r="EX104" i="8"/>
  <c r="FI104" i="8" s="1"/>
  <c r="EY85" i="8"/>
  <c r="FJ85" i="8" s="1"/>
  <c r="EY53" i="8"/>
  <c r="EX67" i="8"/>
  <c r="FI67" i="8" s="1"/>
  <c r="EQ52" i="8"/>
  <c r="EY39" i="8"/>
  <c r="CN18" i="8"/>
  <c r="EX18" i="8" s="1"/>
  <c r="FI18" i="8" s="1"/>
  <c r="ER23" i="8"/>
  <c r="EY22" i="8"/>
  <c r="CM18" i="8"/>
  <c r="ER29" i="8"/>
  <c r="CM30" i="8"/>
  <c r="CN16" i="8"/>
  <c r="ER17" i="8"/>
  <c r="EQ18" i="8"/>
  <c r="ER20" i="8"/>
  <c r="EY29" i="8"/>
  <c r="EQ53" i="8"/>
  <c r="EY56" i="8"/>
  <c r="FJ56" i="8" s="1"/>
  <c r="ER36" i="8"/>
  <c r="EQ55" i="8"/>
  <c r="EW55" i="8" s="1"/>
  <c r="FH55" i="8" s="1"/>
  <c r="GK45" i="8"/>
  <c r="FF45" i="8" s="1"/>
  <c r="FD45" i="8" s="1"/>
  <c r="EX108" i="8"/>
  <c r="FI108" i="8" s="1"/>
  <c r="EQ99" i="8"/>
  <c r="EQ106" i="8"/>
  <c r="EX88" i="8"/>
  <c r="FI88" i="8" s="1"/>
  <c r="EY86" i="8"/>
  <c r="FJ86" i="8" s="1"/>
  <c r="ER31" i="8"/>
  <c r="EY77" i="8"/>
  <c r="FJ77" i="8" s="1"/>
  <c r="ER54" i="8"/>
  <c r="EY68" i="8"/>
  <c r="FJ68" i="8" s="1"/>
  <c r="EY54" i="8"/>
  <c r="ER37" i="8"/>
  <c r="EQ109" i="8"/>
  <c r="EX109" i="8"/>
  <c r="FI109" i="8" s="1"/>
  <c r="EQ23" i="8"/>
  <c r="EW23" i="8" s="1"/>
  <c r="EX56" i="8"/>
  <c r="FI56" i="8" s="1"/>
  <c r="EX99" i="8"/>
  <c r="FI99" i="8" s="1"/>
  <c r="EX59" i="8"/>
  <c r="FI59" i="8" s="1"/>
  <c r="EQ27" i="8"/>
  <c r="EX96" i="8"/>
  <c r="FI96" i="8" s="1"/>
  <c r="EY72" i="8"/>
  <c r="FJ72" i="8" s="1"/>
  <c r="EY73" i="8"/>
  <c r="FJ73" i="8" s="1"/>
  <c r="EQ68" i="8"/>
  <c r="EY66" i="8"/>
  <c r="FJ66" i="8" s="1"/>
  <c r="EY19" i="8"/>
  <c r="EQ30" i="8"/>
  <c r="EY112" i="8"/>
  <c r="FJ112" i="8" s="1"/>
  <c r="EQ86" i="8"/>
  <c r="EX107" i="8"/>
  <c r="FI107" i="8" s="1"/>
  <c r="EY83" i="8"/>
  <c r="FJ83" i="8" s="1"/>
  <c r="EQ72" i="8"/>
  <c r="EY27" i="8"/>
  <c r="EY32" i="8"/>
  <c r="FJ32" i="8" s="1"/>
  <c r="EQ94" i="8"/>
  <c r="EY89" i="8"/>
  <c r="FJ89" i="8" s="1"/>
  <c r="EY50" i="8"/>
  <c r="FJ50" i="8" s="1"/>
  <c r="EY42" i="8"/>
  <c r="EQ24" i="8"/>
  <c r="EX79" i="8"/>
  <c r="FI79" i="8" s="1"/>
  <c r="EY30" i="8"/>
  <c r="EY33" i="8"/>
  <c r="EY64" i="8"/>
  <c r="FJ64" i="8" s="1"/>
  <c r="EX85" i="8"/>
  <c r="FI85" i="8" s="1"/>
  <c r="EY52" i="8"/>
  <c r="EY21" i="8"/>
  <c r="EX68" i="8"/>
  <c r="FI68" i="8" s="1"/>
  <c r="EY106" i="8"/>
  <c r="FJ106" i="8" s="1"/>
  <c r="EY110" i="8"/>
  <c r="FJ110" i="8" s="1"/>
  <c r="EY109" i="8"/>
  <c r="FJ109" i="8" s="1"/>
  <c r="EY84" i="8"/>
  <c r="FJ84" i="8" s="1"/>
  <c r="EY44" i="8"/>
  <c r="EQ87" i="8"/>
  <c r="EX98" i="8"/>
  <c r="FI98" i="8" s="1"/>
  <c r="EX60" i="8"/>
  <c r="FI60" i="8" s="1"/>
  <c r="EY48" i="8"/>
  <c r="FJ48" i="8" s="1"/>
  <c r="EW112" i="8"/>
  <c r="FH112" i="8" s="1"/>
  <c r="ER21" i="8"/>
  <c r="EX95" i="8"/>
  <c r="FI95" i="8" s="1"/>
  <c r="EY69" i="8"/>
  <c r="FJ69" i="8" s="1"/>
  <c r="EY16" i="8"/>
  <c r="EY15" i="8"/>
  <c r="GJ72" i="8"/>
  <c r="CM52" i="8"/>
  <c r="EX97" i="8"/>
  <c r="FI97" i="8" s="1"/>
  <c r="CM59" i="8"/>
  <c r="CM56" i="8"/>
  <c r="EW56" i="8" s="1"/>
  <c r="FH56" i="8" s="1"/>
  <c r="EY46" i="8"/>
  <c r="CM62" i="8"/>
  <c r="EW62" i="8" s="1"/>
  <c r="FH62" i="8" s="1"/>
  <c r="EY40" i="8"/>
  <c r="EY43" i="8"/>
  <c r="CN23" i="8"/>
  <c r="EY102" i="8"/>
  <c r="FJ102" i="8" s="1"/>
  <c r="CM53" i="8"/>
  <c r="CM100" i="8"/>
  <c r="CM92" i="8"/>
  <c r="GJ49" i="8"/>
  <c r="CM97" i="8"/>
  <c r="EW97" i="8" s="1"/>
  <c r="FH97" i="8" s="1"/>
  <c r="CM36" i="8"/>
  <c r="CM37" i="8"/>
  <c r="CM23" i="8"/>
  <c r="CM108" i="8"/>
  <c r="EW108" i="8" s="1"/>
  <c r="FH108" i="8" s="1"/>
  <c r="CM28" i="8"/>
  <c r="EX69" i="8"/>
  <c r="FI69" i="8" s="1"/>
  <c r="J29" i="9"/>
  <c r="EX89" i="8"/>
  <c r="FI89" i="8" s="1"/>
  <c r="CM88" i="8"/>
  <c r="EW88" i="8" s="1"/>
  <c r="FH88" i="8" s="1"/>
  <c r="EY81" i="8"/>
  <c r="FJ81" i="8" s="1"/>
  <c r="EY78" i="8"/>
  <c r="FJ78" i="8" s="1"/>
  <c r="EY76" i="8"/>
  <c r="FJ76" i="8" s="1"/>
  <c r="EX73" i="8"/>
  <c r="FI73" i="8" s="1"/>
  <c r="EX72" i="8"/>
  <c r="FI72" i="8" s="1"/>
  <c r="EY47" i="8"/>
  <c r="FJ47" i="8" s="1"/>
  <c r="EY23" i="8"/>
  <c r="CN20" i="8"/>
  <c r="EY17" i="8"/>
  <c r="GJ83" i="8"/>
  <c r="GJ101" i="8"/>
  <c r="GJ89" i="8"/>
  <c r="GJ63" i="8"/>
  <c r="GJ98" i="8"/>
  <c r="GJ87" i="8"/>
  <c r="GJ53" i="8"/>
  <c r="GJ112" i="8"/>
  <c r="GJ80" i="8"/>
  <c r="GJ113" i="8"/>
  <c r="GJ93" i="8"/>
  <c r="GJ81" i="8"/>
  <c r="EW71" i="8"/>
  <c r="FH71" i="8" s="1"/>
  <c r="GJ70" i="8"/>
  <c r="EV41" i="8"/>
  <c r="FG41" i="8" s="1"/>
  <c r="GJ31" i="8"/>
  <c r="GJ18" i="8"/>
  <c r="EV60" i="8"/>
  <c r="FG60" i="8" s="1"/>
  <c r="GJ19" i="8"/>
  <c r="GJ100" i="8"/>
  <c r="GJ102" i="8"/>
  <c r="EV48" i="8"/>
  <c r="FG48" i="8" s="1"/>
  <c r="EW103" i="8"/>
  <c r="FH103" i="8" s="1"/>
  <c r="GJ68" i="8"/>
  <c r="GJ64" i="8"/>
  <c r="EV95" i="8"/>
  <c r="FG95" i="8" s="1"/>
  <c r="GJ67" i="8"/>
  <c r="GJ88" i="8"/>
  <c r="GJ109" i="8"/>
  <c r="GJ66" i="8"/>
  <c r="GJ65" i="8"/>
  <c r="GJ55" i="8"/>
  <c r="GJ91" i="8"/>
  <c r="EV74" i="8"/>
  <c r="FG74" i="8" s="1"/>
  <c r="GJ20" i="8"/>
  <c r="GJ60" i="8"/>
  <c r="GJ73" i="8"/>
  <c r="EY105" i="8"/>
  <c r="FJ105" i="8" s="1"/>
  <c r="EV102" i="8"/>
  <c r="FG102" i="8" s="1"/>
  <c r="CM99" i="8"/>
  <c r="CM114" i="8"/>
  <c r="EX91" i="8"/>
  <c r="FI91" i="8" s="1"/>
  <c r="CM107" i="8"/>
  <c r="CM87" i="8"/>
  <c r="EX84" i="8"/>
  <c r="FI84" i="8" s="1"/>
  <c r="EX76" i="8"/>
  <c r="FI76" i="8" s="1"/>
  <c r="EV79" i="8"/>
  <c r="FG79" i="8" s="1"/>
  <c r="CM77" i="8"/>
  <c r="EW77" i="8" s="1"/>
  <c r="FH77" i="8" s="1"/>
  <c r="GJ76" i="8"/>
  <c r="ET71" i="8"/>
  <c r="ET58" i="8"/>
  <c r="GJ51" i="8"/>
  <c r="EV28" i="8"/>
  <c r="FG28" i="8" s="1"/>
  <c r="ER19" i="8"/>
  <c r="EQ114" i="8"/>
  <c r="CM73" i="8"/>
  <c r="EW73" i="8" s="1"/>
  <c r="FH73" i="8" s="1"/>
  <c r="EY82" i="8"/>
  <c r="FJ82" i="8" s="1"/>
  <c r="EY49" i="8"/>
  <c r="FJ49" i="8" s="1"/>
  <c r="CN33" i="8"/>
  <c r="EX33" i="8" s="1"/>
  <c r="FI33" i="8" s="1"/>
  <c r="EQ59" i="8"/>
  <c r="EQ101" i="8"/>
  <c r="GJ94" i="8"/>
  <c r="GJ78" i="8"/>
  <c r="GJ79" i="8"/>
  <c r="CN28" i="8"/>
  <c r="ET47" i="8"/>
  <c r="ER27" i="8"/>
  <c r="GJ90" i="8"/>
  <c r="EY31" i="8"/>
  <c r="FJ31" i="8" s="1"/>
  <c r="CM20" i="8"/>
  <c r="EV86" i="8"/>
  <c r="FG86" i="8" s="1"/>
  <c r="GJ105" i="8"/>
  <c r="EW105" i="8"/>
  <c r="FH105" i="8" s="1"/>
  <c r="EQ98" i="8"/>
  <c r="EV81" i="8"/>
  <c r="FG81" i="8" s="1"/>
  <c r="ET74" i="8"/>
  <c r="EX63" i="8"/>
  <c r="FI63" i="8" s="1"/>
  <c r="EV39" i="8"/>
  <c r="FG39" i="8" s="1"/>
  <c r="EQ33" i="8"/>
  <c r="CM25" i="8"/>
  <c r="CM17" i="8"/>
  <c r="EQ89" i="8"/>
  <c r="CM101" i="8"/>
  <c r="ET81" i="8"/>
  <c r="CM64" i="8"/>
  <c r="EW64" i="8" s="1"/>
  <c r="FH64" i="8" s="1"/>
  <c r="ET29" i="8"/>
  <c r="EY35" i="8"/>
  <c r="EQ21" i="8"/>
  <c r="EY25" i="8"/>
  <c r="EV19" i="8"/>
  <c r="FG19" i="8" s="1"/>
  <c r="ET113" i="8"/>
  <c r="EX100" i="8"/>
  <c r="FI100" i="8" s="1"/>
  <c r="CM93" i="8"/>
  <c r="EW93" i="8" s="1"/>
  <c r="FH93" i="8" s="1"/>
  <c r="EX75" i="8"/>
  <c r="FI75" i="8" s="1"/>
  <c r="EQ31" i="8"/>
  <c r="GG116" i="8"/>
  <c r="K40" i="9" s="1"/>
  <c r="EX113" i="8"/>
  <c r="FI113" i="8" s="1"/>
  <c r="GJ107" i="8"/>
  <c r="EV104" i="8"/>
  <c r="FG104" i="8" s="1"/>
  <c r="EV91" i="8"/>
  <c r="FG91" i="8" s="1"/>
  <c r="GJ82" i="8"/>
  <c r="EX82" i="8"/>
  <c r="FI82" i="8" s="1"/>
  <c r="CM58" i="8"/>
  <c r="EW58" i="8" s="1"/>
  <c r="FH58" i="8" s="1"/>
  <c r="CN54" i="8"/>
  <c r="EV45" i="8"/>
  <c r="FG45" i="8" s="1"/>
  <c r="CN36" i="8"/>
  <c r="CM33" i="8"/>
  <c r="AT116" i="8"/>
  <c r="I20" i="9" s="1"/>
  <c r="EQ26" i="8"/>
  <c r="GJ29" i="8"/>
  <c r="ER24" i="8"/>
  <c r="CM106" i="8"/>
  <c r="EQ92" i="8"/>
  <c r="CM110" i="8"/>
  <c r="EX102" i="8"/>
  <c r="FI102" i="8" s="1"/>
  <c r="EV78" i="8"/>
  <c r="FG78" i="8" s="1"/>
  <c r="EQ70" i="8"/>
  <c r="EQ66" i="8"/>
  <c r="EY63" i="8"/>
  <c r="FJ63" i="8" s="1"/>
  <c r="EV67" i="8"/>
  <c r="FG67" i="8" s="1"/>
  <c r="ET32" i="8"/>
  <c r="CM21" i="8"/>
  <c r="CM60" i="8"/>
  <c r="EW60" i="8" s="1"/>
  <c r="FH60" i="8" s="1"/>
  <c r="FK115" i="8"/>
  <c r="K13" i="9" s="1"/>
  <c r="K17" i="9" s="1"/>
  <c r="EV38" i="8"/>
  <c r="FG38" i="8" s="1"/>
  <c r="J42" i="9"/>
  <c r="G29" i="9"/>
  <c r="J41" i="9"/>
  <c r="E17" i="9"/>
  <c r="EX110" i="8"/>
  <c r="FI110" i="8" s="1"/>
  <c r="EV111" i="8"/>
  <c r="FG111" i="8" s="1"/>
  <c r="GD43" i="8"/>
  <c r="GD39" i="8"/>
  <c r="GC115" i="8"/>
  <c r="K35" i="9" s="1"/>
  <c r="FX40" i="8"/>
  <c r="FW116" i="8"/>
  <c r="K28" i="9" s="1"/>
  <c r="CL116" i="8"/>
  <c r="CO115" i="8"/>
  <c r="CM109" i="8"/>
  <c r="EY99" i="8"/>
  <c r="FJ99" i="8" s="1"/>
  <c r="FV39" i="8"/>
  <c r="FU115" i="8"/>
  <c r="K25" i="9" s="1"/>
  <c r="CJ116" i="8"/>
  <c r="GB42" i="8"/>
  <c r="GB116" i="8" s="1"/>
  <c r="GA116" i="8"/>
  <c r="K34" i="9" s="1"/>
  <c r="X115" i="8"/>
  <c r="G13" i="9" s="1"/>
  <c r="G17" i="9" s="1"/>
  <c r="ES116" i="8"/>
  <c r="EV105" i="8"/>
  <c r="FG105" i="8" s="1"/>
  <c r="GJ111" i="8"/>
  <c r="EV106" i="8"/>
  <c r="FG106" i="8" s="1"/>
  <c r="EV90" i="8"/>
  <c r="FG90" i="8" s="1"/>
  <c r="EW81" i="8"/>
  <c r="FH81" i="8" s="1"/>
  <c r="FK116" i="8"/>
  <c r="K14" i="9" s="1"/>
  <c r="K18" i="9" s="1"/>
  <c r="EX52" i="8"/>
  <c r="FI52" i="8" s="1"/>
  <c r="GJ47" i="8"/>
  <c r="FY116" i="8"/>
  <c r="K32" i="9" s="1"/>
  <c r="ES115" i="8"/>
  <c r="FR116" i="8"/>
  <c r="L22" i="9" s="1"/>
  <c r="CL115" i="8"/>
  <c r="EX114" i="8"/>
  <c r="FI114" i="8" s="1"/>
  <c r="GF115" i="8"/>
  <c r="L37" i="9" s="1"/>
  <c r="FO115" i="8"/>
  <c r="K19" i="9" s="1"/>
  <c r="FP39" i="8"/>
  <c r="EY67" i="8"/>
  <c r="FJ67" i="8" s="1"/>
  <c r="FT116" i="8"/>
  <c r="L24" i="9" s="1"/>
  <c r="EN115" i="8"/>
  <c r="ET15" i="8"/>
  <c r="GF40" i="8"/>
  <c r="GF116" i="8" s="1"/>
  <c r="GE116" i="8"/>
  <c r="K38" i="9" s="1"/>
  <c r="FX43" i="8"/>
  <c r="FX115" i="8" s="1"/>
  <c r="L27" i="9" s="1"/>
  <c r="FW115" i="8"/>
  <c r="K27" i="9" s="1"/>
  <c r="EQ47" i="8"/>
  <c r="ER47" i="8"/>
  <c r="FC115" i="8"/>
  <c r="G45" i="9" s="1"/>
  <c r="CN53" i="8"/>
  <c r="EX111" i="8"/>
  <c r="FI111" i="8" s="1"/>
  <c r="FV116" i="8"/>
  <c r="L26" i="9" s="1"/>
  <c r="CV115" i="8"/>
  <c r="G31" i="9" s="1"/>
  <c r="FN115" i="8"/>
  <c r="L15" i="9" s="1"/>
  <c r="EV23" i="8"/>
  <c r="FG23" i="8" s="1"/>
  <c r="ET114" i="8"/>
  <c r="EV100" i="8"/>
  <c r="FG100" i="8" s="1"/>
  <c r="EY94" i="8"/>
  <c r="FJ94" i="8" s="1"/>
  <c r="EV93" i="8"/>
  <c r="FG93" i="8" s="1"/>
  <c r="EQ75" i="8"/>
  <c r="EW75" i="8" s="1"/>
  <c r="FH75" i="8" s="1"/>
  <c r="EY97" i="8"/>
  <c r="FJ97" i="8" s="1"/>
  <c r="CM82" i="8"/>
  <c r="EW82" i="8" s="1"/>
  <c r="FH82" i="8" s="1"/>
  <c r="ET79" i="8"/>
  <c r="EV76" i="8"/>
  <c r="FG76" i="8" s="1"/>
  <c r="EV70" i="8"/>
  <c r="FG70" i="8" s="1"/>
  <c r="ET41" i="8"/>
  <c r="ET48" i="8"/>
  <c r="GD116" i="8"/>
  <c r="L36" i="9" s="1"/>
  <c r="CN37" i="8"/>
  <c r="CN21" i="8"/>
  <c r="EV49" i="8"/>
  <c r="FG49" i="8" s="1"/>
  <c r="ER34" i="8"/>
  <c r="GH116" i="8"/>
  <c r="L40" i="9" s="1"/>
  <c r="CM22" i="8"/>
  <c r="FA116" i="8"/>
  <c r="E46" i="9" s="1"/>
  <c r="EQ110" i="8"/>
  <c r="CM104" i="8"/>
  <c r="EW104" i="8" s="1"/>
  <c r="FH104" i="8" s="1"/>
  <c r="EQ102" i="8"/>
  <c r="EV77" i="8"/>
  <c r="FG77" i="8" s="1"/>
  <c r="ET42" i="8"/>
  <c r="ET27" i="8"/>
  <c r="EY26" i="8"/>
  <c r="FJ26" i="8" s="1"/>
  <c r="CJ115" i="8"/>
  <c r="FS116" i="8"/>
  <c r="K24" i="9" s="1"/>
  <c r="FL41" i="8"/>
  <c r="FV115" i="8"/>
  <c r="EV55" i="8"/>
  <c r="FG55" i="8" s="1"/>
  <c r="EV33" i="8"/>
  <c r="FG33" i="8" s="1"/>
  <c r="FN116" i="8"/>
  <c r="L16" i="9" s="1"/>
  <c r="E18" i="9"/>
  <c r="EY36" i="8"/>
  <c r="FJ36" i="8" s="1"/>
  <c r="CM102" i="8"/>
  <c r="CO116" i="8"/>
  <c r="FC116" i="8"/>
  <c r="G46" i="9" s="1"/>
  <c r="AR116" i="8"/>
  <c r="G20" i="9" s="1"/>
  <c r="BD116" i="8"/>
  <c r="I22" i="9" s="1"/>
  <c r="GA115" i="8"/>
  <c r="K33" i="9" s="1"/>
  <c r="FY115" i="8"/>
  <c r="K31" i="9" s="1"/>
  <c r="EL116" i="8"/>
  <c r="I40" i="9" s="1"/>
  <c r="AR115" i="8"/>
  <c r="G19" i="9" s="1"/>
  <c r="EU116" i="8"/>
  <c r="ET17" i="8"/>
  <c r="GG115" i="8"/>
  <c r="K39" i="9" s="1"/>
  <c r="AI116" i="8"/>
  <c r="H16" i="9" s="1"/>
  <c r="AJ116" i="8"/>
  <c r="I16" i="9" s="1"/>
  <c r="GC116" i="8"/>
  <c r="K36" i="9" s="1"/>
  <c r="GB115" i="8"/>
  <c r="L33" i="9" s="1"/>
  <c r="CM98" i="8"/>
  <c r="EX90" i="8"/>
  <c r="FI90" i="8" s="1"/>
  <c r="EV82" i="8"/>
  <c r="FG82" i="8" s="1"/>
  <c r="CM80" i="8"/>
  <c r="EW80" i="8" s="1"/>
  <c r="FH80" i="8" s="1"/>
  <c r="EQ74" i="8"/>
  <c r="EW74" i="8" s="1"/>
  <c r="FH74" i="8" s="1"/>
  <c r="EX71" i="8"/>
  <c r="FI71" i="8" s="1"/>
  <c r="GJ34" i="8"/>
  <c r="EV29" i="8"/>
  <c r="FG29" i="8" s="1"/>
  <c r="EP116" i="8"/>
  <c r="FA115" i="8"/>
  <c r="E45" i="9" s="1"/>
  <c r="CN30" i="8"/>
  <c r="GJ21" i="8"/>
  <c r="EQ69" i="8"/>
  <c r="GJ59" i="8"/>
  <c r="EV56" i="8"/>
  <c r="FG56" i="8" s="1"/>
  <c r="EQ34" i="8"/>
  <c r="EY34" i="8"/>
  <c r="AI115" i="8"/>
  <c r="H15" i="9" s="1"/>
  <c r="AJ115" i="8"/>
  <c r="I15" i="9" s="1"/>
  <c r="GH115" i="8"/>
  <c r="L39" i="9" s="1"/>
  <c r="GE115" i="8"/>
  <c r="K37" i="9" s="1"/>
  <c r="FX116" i="8"/>
  <c r="L28" i="9" s="1"/>
  <c r="EQ84" i="8"/>
  <c r="EN116" i="8"/>
  <c r="BD115" i="8"/>
  <c r="I21" i="9" s="1"/>
  <c r="FS115" i="8"/>
  <c r="K23" i="9" s="1"/>
  <c r="FR115" i="8"/>
  <c r="L21" i="9" s="1"/>
  <c r="CM96" i="8"/>
  <c r="EW96" i="8" s="1"/>
  <c r="FH96" i="8" s="1"/>
  <c r="EY58" i="8"/>
  <c r="FJ58" i="8" s="1"/>
  <c r="G42" i="9"/>
  <c r="BX116" i="8"/>
  <c r="I26" i="9" s="1"/>
  <c r="CN15" i="8"/>
  <c r="EP115" i="8"/>
  <c r="X116" i="8"/>
  <c r="G14" i="9" s="1"/>
  <c r="G18" i="9" s="1"/>
  <c r="EQ113" i="8"/>
  <c r="EW113" i="8" s="1"/>
  <c r="FH113" i="8" s="1"/>
  <c r="CM94" i="8"/>
  <c r="EW94" i="8" s="1"/>
  <c r="FH94" i="8" s="1"/>
  <c r="EQ65" i="8"/>
  <c r="CV116" i="8"/>
  <c r="G32" i="9" s="1"/>
  <c r="FT115" i="8"/>
  <c r="L23" i="9" s="1"/>
  <c r="EU115" i="8"/>
  <c r="EX86" i="8"/>
  <c r="FI86" i="8" s="1"/>
  <c r="GJ32" i="8"/>
  <c r="CM85" i="8"/>
  <c r="EW85" i="8" s="1"/>
  <c r="FH85" i="8" s="1"/>
  <c r="CM86" i="8"/>
  <c r="CM84" i="8"/>
  <c r="EV73" i="8"/>
  <c r="FG73" i="8" s="1"/>
  <c r="GJ33" i="8"/>
  <c r="CM90" i="8"/>
  <c r="EW90" i="8" s="1"/>
  <c r="FH90" i="8" s="1"/>
  <c r="EQ29" i="8"/>
  <c r="ER30" i="8"/>
  <c r="EQ19" i="8"/>
  <c r="CM111" i="8"/>
  <c r="GJ110" i="8"/>
  <c r="EV94" i="8"/>
  <c r="FG94" i="8" s="1"/>
  <c r="CM72" i="8"/>
  <c r="EW72" i="8" s="1"/>
  <c r="FH72" i="8" s="1"/>
  <c r="CM54" i="8"/>
  <c r="FZ40" i="8"/>
  <c r="GJ28" i="8"/>
  <c r="GI39" i="8"/>
  <c r="CN17" i="8"/>
  <c r="CM89" i="8"/>
  <c r="CM76" i="8"/>
  <c r="EW76" i="8" s="1"/>
  <c r="FH76" i="8" s="1"/>
  <c r="FZ46" i="8"/>
  <c r="ER26" i="8"/>
  <c r="GI40" i="8"/>
  <c r="EQ83" i="8"/>
  <c r="CM95" i="8"/>
  <c r="EW95" i="8" s="1"/>
  <c r="FH95" i="8" s="1"/>
  <c r="GJ77" i="8"/>
  <c r="GL42" i="8"/>
  <c r="EX93" i="8"/>
  <c r="FI93" i="8" s="1"/>
  <c r="EY74" i="8"/>
  <c r="FJ74" i="8" s="1"/>
  <c r="CM91" i="8"/>
  <c r="EW91" i="8" s="1"/>
  <c r="FH91" i="8" s="1"/>
  <c r="EY62" i="8"/>
  <c r="FJ62" i="8" s="1"/>
  <c r="GJ95" i="8"/>
  <c r="CM67" i="8"/>
  <c r="EW67" i="8" s="1"/>
  <c r="FH67" i="8" s="1"/>
  <c r="CM66" i="8"/>
  <c r="EW78" i="8"/>
  <c r="FH78" i="8" s="1"/>
  <c r="EV63" i="8"/>
  <c r="FG63" i="8" s="1"/>
  <c r="CM61" i="8"/>
  <c r="EW61" i="8" s="1"/>
  <c r="FH61" i="8" s="1"/>
  <c r="GJ48" i="8"/>
  <c r="CM50" i="8"/>
  <c r="GI46" i="8"/>
  <c r="CG116" i="8"/>
  <c r="H28" i="9" s="1"/>
  <c r="EV44" i="8"/>
  <c r="FG44" i="8" s="1"/>
  <c r="CM46" i="8"/>
  <c r="EQ37" i="8"/>
  <c r="EW37" i="8" s="1"/>
  <c r="FH37" i="8" s="1"/>
  <c r="EY111" i="8"/>
  <c r="FJ111" i="8" s="1"/>
  <c r="ET57" i="8"/>
  <c r="GJ103" i="8"/>
  <c r="EQ111" i="8"/>
  <c r="GJ106" i="8"/>
  <c r="CM65" i="8"/>
  <c r="EV47" i="8"/>
  <c r="FG47" i="8" s="1"/>
  <c r="GJ52" i="8"/>
  <c r="EQ100" i="8"/>
  <c r="EW100" i="8" s="1"/>
  <c r="FH100" i="8" s="1"/>
  <c r="CM83" i="8"/>
  <c r="EQ107" i="8"/>
  <c r="CM69" i="8"/>
  <c r="GJ56" i="8"/>
  <c r="EV59" i="8"/>
  <c r="FG59" i="8" s="1"/>
  <c r="F43" i="9"/>
  <c r="F44" i="9"/>
  <c r="E30" i="9"/>
  <c r="E42" i="9"/>
  <c r="J30" i="9"/>
  <c r="G30" i="9"/>
  <c r="FL40" i="8"/>
  <c r="GJ27" i="8"/>
  <c r="GI43" i="8"/>
  <c r="GJ36" i="8"/>
  <c r="ER25" i="8"/>
  <c r="EQ25" i="8"/>
  <c r="GI42" i="8"/>
  <c r="CN22" i="8"/>
  <c r="EV17" i="8"/>
  <c r="FG17" i="8" s="1"/>
  <c r="ET28" i="8"/>
  <c r="GJ84" i="8"/>
  <c r="ET76" i="8"/>
  <c r="FL46" i="8"/>
  <c r="CN38" i="8"/>
  <c r="CM38" i="8"/>
  <c r="CM35" i="8"/>
  <c r="CN35" i="8"/>
  <c r="ER41" i="8"/>
  <c r="EQ41" i="8"/>
  <c r="ER45" i="8"/>
  <c r="EQ45" i="8"/>
  <c r="EV36" i="8"/>
  <c r="FG36" i="8" s="1"/>
  <c r="CN24" i="8"/>
  <c r="CM24" i="8"/>
  <c r="GJ108" i="8"/>
  <c r="EV114" i="8"/>
  <c r="FG114" i="8" s="1"/>
  <c r="EV89" i="8"/>
  <c r="FG89" i="8" s="1"/>
  <c r="GJ75" i="8"/>
  <c r="CM68" i="8"/>
  <c r="EW68" i="8" s="1"/>
  <c r="FH68" i="8" s="1"/>
  <c r="GJ69" i="8"/>
  <c r="GJ62" i="8"/>
  <c r="GJ61" i="8"/>
  <c r="EW57" i="8"/>
  <c r="FH57" i="8" s="1"/>
  <c r="EV52" i="8"/>
  <c r="FG52" i="8" s="1"/>
  <c r="CN49" i="8"/>
  <c r="EV40" i="8"/>
  <c r="FG40" i="8" s="1"/>
  <c r="GI41" i="8"/>
  <c r="GI45" i="8"/>
  <c r="CM34" i="8"/>
  <c r="CN34" i="8"/>
  <c r="EV35" i="8"/>
  <c r="FG35" i="8" s="1"/>
  <c r="ER42" i="8"/>
  <c r="EQ42" i="8"/>
  <c r="CN31" i="8"/>
  <c r="CM31" i="8"/>
  <c r="EW31" i="8" s="1"/>
  <c r="FH31" i="8" s="1"/>
  <c r="EV42" i="8"/>
  <c r="FG42" i="8" s="1"/>
  <c r="EV31" i="8"/>
  <c r="FG31" i="8" s="1"/>
  <c r="EV22" i="8"/>
  <c r="FG22" i="8" s="1"/>
  <c r="EQ32" i="8"/>
  <c r="EV62" i="8"/>
  <c r="FG62" i="8" s="1"/>
  <c r="GJ114" i="8"/>
  <c r="GJ92" i="8"/>
  <c r="EQ79" i="8"/>
  <c r="EW79" i="8" s="1"/>
  <c r="FH79" i="8" s="1"/>
  <c r="EV75" i="8"/>
  <c r="FG75" i="8" s="1"/>
  <c r="EV61" i="8"/>
  <c r="FG61" i="8" s="1"/>
  <c r="ER51" i="8"/>
  <c r="EQ51" i="8"/>
  <c r="DR116" i="8"/>
  <c r="EQ39" i="8"/>
  <c r="CN50" i="8"/>
  <c r="CM49" i="8"/>
  <c r="CN27" i="8"/>
  <c r="CM27" i="8"/>
  <c r="ER15" i="8"/>
  <c r="EV57" i="8"/>
  <c r="FG57" i="8" s="1"/>
  <c r="ER35" i="8"/>
  <c r="EQ35" i="8"/>
  <c r="ER32" i="8"/>
  <c r="EV24" i="8"/>
  <c r="FG24" i="8" s="1"/>
  <c r="GJ99" i="8"/>
  <c r="GJ96" i="8"/>
  <c r="EV72" i="8"/>
  <c r="FG72" i="8" s="1"/>
  <c r="EV54" i="8"/>
  <c r="FG54" i="8" s="1"/>
  <c r="CM42" i="8"/>
  <c r="BX115" i="8"/>
  <c r="I25" i="9" s="1"/>
  <c r="CM32" i="8"/>
  <c r="CN32" i="8"/>
  <c r="ER46" i="8"/>
  <c r="EQ46" i="8"/>
  <c r="ER49" i="8"/>
  <c r="EQ49" i="8"/>
  <c r="GI44" i="8"/>
  <c r="GJ57" i="8"/>
  <c r="CN19" i="8"/>
  <c r="CM19" i="8"/>
  <c r="EV30" i="8"/>
  <c r="FG30" i="8" s="1"/>
  <c r="CN25" i="8"/>
  <c r="EV37" i="8"/>
  <c r="FG37" i="8" s="1"/>
  <c r="EV16" i="8"/>
  <c r="EV21" i="8"/>
  <c r="FG21" i="8" s="1"/>
  <c r="EV109" i="8"/>
  <c r="FG109" i="8" s="1"/>
  <c r="GJ58" i="8"/>
  <c r="GJ54" i="8"/>
  <c r="EW52" i="8"/>
  <c r="FH52" i="8" s="1"/>
  <c r="EV32" i="8"/>
  <c r="FG32" i="8" s="1"/>
  <c r="CG115" i="8"/>
  <c r="GJ50" i="8"/>
  <c r="CM70" i="8"/>
  <c r="EV58" i="8"/>
  <c r="FG58" i="8" s="1"/>
  <c r="ER48" i="8"/>
  <c r="EX48" i="8" s="1"/>
  <c r="FI48" i="8" s="1"/>
  <c r="EQ48" i="8"/>
  <c r="CM51" i="8"/>
  <c r="CN51" i="8"/>
  <c r="EV53" i="8"/>
  <c r="FG53" i="8" s="1"/>
  <c r="CM26" i="8"/>
  <c r="CN26" i="8"/>
  <c r="GJ38" i="8"/>
  <c r="EV15" i="8"/>
  <c r="EV25" i="8"/>
  <c r="FG25" i="8" s="1"/>
  <c r="EV50" i="8"/>
  <c r="FG50" i="8" s="1"/>
  <c r="EV18" i="8"/>
  <c r="FG18" i="8" s="1"/>
  <c r="EQ63" i="8"/>
  <c r="EW63" i="8" s="1"/>
  <c r="FH63" i="8" s="1"/>
  <c r="EQ54" i="8"/>
  <c r="EV46" i="8"/>
  <c r="FG46" i="8" s="1"/>
  <c r="CN47" i="8"/>
  <c r="CM47" i="8"/>
  <c r="EQ38" i="8"/>
  <c r="ER38" i="8"/>
  <c r="CM29" i="8"/>
  <c r="CN29" i="8"/>
  <c r="EX29" i="8" s="1"/>
  <c r="FI29" i="8" s="1"/>
  <c r="ER28" i="8"/>
  <c r="EQ28" i="8"/>
  <c r="EV27" i="8"/>
  <c r="FG27" i="8" s="1"/>
  <c r="EV26" i="8"/>
  <c r="FG26" i="8" s="1"/>
  <c r="ER16" i="8"/>
  <c r="ET16" i="8"/>
  <c r="EW18" i="8"/>
  <c r="EV20" i="8"/>
  <c r="FG20" i="8" s="1"/>
  <c r="S114" i="1"/>
  <c r="S112" i="1"/>
  <c r="S110" i="1"/>
  <c r="S108" i="1"/>
  <c r="S106" i="1"/>
  <c r="S104" i="1"/>
  <c r="S102" i="1"/>
  <c r="S100" i="1"/>
  <c r="S98" i="1"/>
  <c r="S96" i="1"/>
  <c r="S94" i="1"/>
  <c r="S92" i="1"/>
  <c r="S90" i="1"/>
  <c r="S88" i="1"/>
  <c r="S86" i="1"/>
  <c r="S84" i="1"/>
  <c r="S82" i="1"/>
  <c r="S80" i="1"/>
  <c r="S78" i="1"/>
  <c r="S76" i="1"/>
  <c r="S74" i="1"/>
  <c r="S72" i="1"/>
  <c r="S70" i="1"/>
  <c r="S68" i="1"/>
  <c r="S66" i="1"/>
  <c r="S64" i="1"/>
  <c r="S62" i="1"/>
  <c r="S60" i="1"/>
  <c r="S58" i="1"/>
  <c r="S56" i="1"/>
  <c r="S54" i="1"/>
  <c r="S52" i="1"/>
  <c r="S50" i="1"/>
  <c r="S48" i="1"/>
  <c r="S46" i="1"/>
  <c r="S44" i="1"/>
  <c r="S42" i="1"/>
  <c r="S40" i="1"/>
  <c r="S38" i="1"/>
  <c r="S36" i="1"/>
  <c r="S34" i="1"/>
  <c r="S32" i="1"/>
  <c r="S30" i="1"/>
  <c r="S28" i="1"/>
  <c r="S26" i="1"/>
  <c r="S24" i="1"/>
  <c r="S22" i="1"/>
  <c r="S20" i="1"/>
  <c r="S18" i="1"/>
  <c r="S16" i="1"/>
  <c r="V16" i="1" s="1"/>
  <c r="J18" i="9" l="1"/>
  <c r="J44" i="9" s="1"/>
  <c r="GJ16" i="8"/>
  <c r="GJ23" i="8"/>
  <c r="GJ22" i="8"/>
  <c r="GJ24" i="8"/>
  <c r="GJ30" i="8"/>
  <c r="FJ52" i="8"/>
  <c r="FJ54" i="8"/>
  <c r="AU115" i="8"/>
  <c r="J19" i="9" s="1"/>
  <c r="FJ45" i="8"/>
  <c r="FF51" i="8"/>
  <c r="FD51" i="8" s="1"/>
  <c r="FF53" i="8"/>
  <c r="FD53" i="8" s="1"/>
  <c r="FF46" i="8"/>
  <c r="FD46" i="8" s="1"/>
  <c r="GJ42" i="8"/>
  <c r="FJ42" i="8"/>
  <c r="FF43" i="8"/>
  <c r="FD43" i="8" s="1"/>
  <c r="GJ26" i="8"/>
  <c r="EW86" i="8"/>
  <c r="FH86" i="8" s="1"/>
  <c r="FF44" i="8"/>
  <c r="FD44" i="8" s="1"/>
  <c r="EX37" i="8"/>
  <c r="FI37" i="8" s="1"/>
  <c r="FJ38" i="8"/>
  <c r="EW28" i="8"/>
  <c r="FH28" i="8" s="1"/>
  <c r="EY20" i="8"/>
  <c r="FH23" i="8"/>
  <c r="FJ34" i="8"/>
  <c r="FJ39" i="8"/>
  <c r="FJ33" i="8"/>
  <c r="FJ28" i="8"/>
  <c r="FP115" i="8"/>
  <c r="L19" i="9" s="1"/>
  <c r="EX31" i="8"/>
  <c r="FI31" i="8" s="1"/>
  <c r="EY18" i="8"/>
  <c r="EY116" i="8" s="1"/>
  <c r="J17" i="9"/>
  <c r="FJ27" i="8"/>
  <c r="GL116" i="8"/>
  <c r="L46" i="9" s="1"/>
  <c r="GK115" i="8"/>
  <c r="K45" i="9" s="1"/>
  <c r="FJ23" i="8"/>
  <c r="FJ21" i="8"/>
  <c r="FJ40" i="8"/>
  <c r="FF41" i="8"/>
  <c r="FD41" i="8" s="1"/>
  <c r="FJ25" i="8"/>
  <c r="FJ29" i="8"/>
  <c r="FJ35" i="8"/>
  <c r="FJ30" i="8"/>
  <c r="FJ37" i="8"/>
  <c r="FJ24" i="8"/>
  <c r="FJ19" i="8"/>
  <c r="FJ20" i="8"/>
  <c r="FF17" i="8"/>
  <c r="FD17" i="8" s="1"/>
  <c r="FJ22" i="8"/>
  <c r="FF18" i="8"/>
  <c r="FD18" i="8" s="1"/>
  <c r="FH18" i="8" s="1"/>
  <c r="FF15" i="8"/>
  <c r="FF16" i="8"/>
  <c r="ET116" i="8"/>
  <c r="FZ115" i="8"/>
  <c r="L31" i="9" s="1"/>
  <c r="FP116" i="8"/>
  <c r="L20" i="9" s="1"/>
  <c r="E43" i="9"/>
  <c r="GJ44" i="8"/>
  <c r="EW33" i="8"/>
  <c r="FH33" i="8" s="1"/>
  <c r="GJ45" i="8"/>
  <c r="EW99" i="8"/>
  <c r="FH99" i="8" s="1"/>
  <c r="EW109" i="8"/>
  <c r="FH109" i="8" s="1"/>
  <c r="EW89" i="8"/>
  <c r="FH89" i="8" s="1"/>
  <c r="EX23" i="8"/>
  <c r="FI23" i="8" s="1"/>
  <c r="EW98" i="8"/>
  <c r="FH98" i="8" s="1"/>
  <c r="EW92" i="8"/>
  <c r="FH92" i="8" s="1"/>
  <c r="FL115" i="8"/>
  <c r="L13" i="9" s="1"/>
  <c r="L17" i="9" s="1"/>
  <c r="EW101" i="8"/>
  <c r="FH101" i="8" s="1"/>
  <c r="EX21" i="8"/>
  <c r="FI21" i="8" s="1"/>
  <c r="EW21" i="8"/>
  <c r="FH21" i="8" s="1"/>
  <c r="EW70" i="8"/>
  <c r="FH70" i="8" s="1"/>
  <c r="EW106" i="8"/>
  <c r="FH106" i="8" s="1"/>
  <c r="EW87" i="8"/>
  <c r="FH87" i="8" s="1"/>
  <c r="EW59" i="8"/>
  <c r="FH59" i="8" s="1"/>
  <c r="EW114" i="8"/>
  <c r="FH114" i="8" s="1"/>
  <c r="EX47" i="8"/>
  <c r="FI47" i="8" s="1"/>
  <c r="EW110" i="8"/>
  <c r="FH110" i="8" s="1"/>
  <c r="EX28" i="8"/>
  <c r="FI28" i="8" s="1"/>
  <c r="EW107" i="8"/>
  <c r="FH107" i="8" s="1"/>
  <c r="EW111" i="8"/>
  <c r="FH111" i="8" s="1"/>
  <c r="FK16" i="1"/>
  <c r="Y16" i="1" s="1"/>
  <c r="AA16" i="1" s="1"/>
  <c r="EW19" i="8"/>
  <c r="FH19" i="8" s="1"/>
  <c r="GJ43" i="8"/>
  <c r="GL45" i="8"/>
  <c r="GL115" i="8" s="1"/>
  <c r="L45" i="9" s="1"/>
  <c r="EW66" i="8"/>
  <c r="FH66" i="8" s="1"/>
  <c r="EW102" i="8"/>
  <c r="FH102" i="8" s="1"/>
  <c r="EQ43" i="8"/>
  <c r="EX34" i="8"/>
  <c r="FI34" i="8" s="1"/>
  <c r="EX51" i="8"/>
  <c r="FI51" i="8" s="1"/>
  <c r="EW69" i="8"/>
  <c r="FH69" i="8" s="1"/>
  <c r="DR115" i="8"/>
  <c r="I35" i="9" s="1"/>
  <c r="EX19" i="8"/>
  <c r="FI19" i="8" s="1"/>
  <c r="EW84" i="8"/>
  <c r="FH84" i="8" s="1"/>
  <c r="EX38" i="8"/>
  <c r="FI38" i="8" s="1"/>
  <c r="GJ41" i="8"/>
  <c r="GJ39" i="8"/>
  <c r="GJ40" i="8"/>
  <c r="GI115" i="8"/>
  <c r="CM40" i="8"/>
  <c r="CN44" i="8"/>
  <c r="AT115" i="8"/>
  <c r="I19" i="9" s="1"/>
  <c r="ER39" i="8"/>
  <c r="EW83" i="8"/>
  <c r="FH83" i="8" s="1"/>
  <c r="GI116" i="8"/>
  <c r="EW51" i="8"/>
  <c r="BN115" i="8"/>
  <c r="I23" i="9" s="1"/>
  <c r="FZ116" i="8"/>
  <c r="L32" i="9" s="1"/>
  <c r="Z115" i="8"/>
  <c r="I13" i="9" s="1"/>
  <c r="I17" i="9" s="1"/>
  <c r="CN40" i="8"/>
  <c r="CH115" i="8"/>
  <c r="I27" i="9" s="1"/>
  <c r="CM44" i="8"/>
  <c r="CW116" i="8"/>
  <c r="H32" i="9" s="1"/>
  <c r="EX49" i="8"/>
  <c r="FI49" i="8" s="1"/>
  <c r="ER43" i="8"/>
  <c r="EW65" i="8"/>
  <c r="FH65" i="8" s="1"/>
  <c r="K41" i="9"/>
  <c r="EK115" i="8"/>
  <c r="H39" i="9" s="1"/>
  <c r="FE116" i="8"/>
  <c r="I46" i="9" s="1"/>
  <c r="EL115" i="8"/>
  <c r="I39" i="9" s="1"/>
  <c r="FE115" i="8"/>
  <c r="I45" i="9" s="1"/>
  <c r="EB116" i="8"/>
  <c r="I38" i="9" s="1"/>
  <c r="BM116" i="8"/>
  <c r="H24" i="9" s="1"/>
  <c r="GD115" i="8"/>
  <c r="L35" i="9" s="1"/>
  <c r="L41" i="9" s="1"/>
  <c r="EW34" i="8"/>
  <c r="FH34" i="8" s="1"/>
  <c r="CN46" i="8"/>
  <c r="EX46" i="8" s="1"/>
  <c r="FI46" i="8" s="1"/>
  <c r="Z116" i="8"/>
  <c r="I14" i="9" s="1"/>
  <c r="I18" i="9" s="1"/>
  <c r="DH116" i="8"/>
  <c r="I34" i="9" s="1"/>
  <c r="EY115" i="8"/>
  <c r="AS116" i="8"/>
  <c r="H20" i="9" s="1"/>
  <c r="EV116" i="8"/>
  <c r="DQ115" i="8"/>
  <c r="H35" i="9" s="1"/>
  <c r="EB115" i="8"/>
  <c r="I37" i="9" s="1"/>
  <c r="DG115" i="8"/>
  <c r="H33" i="9" s="1"/>
  <c r="DG116" i="8"/>
  <c r="H34" i="9" s="1"/>
  <c r="CX116" i="8"/>
  <c r="I32" i="9" s="1"/>
  <c r="BC115" i="8"/>
  <c r="H21" i="9" s="1"/>
  <c r="CN42" i="8"/>
  <c r="EA115" i="8"/>
  <c r="H37" i="9" s="1"/>
  <c r="EK116" i="8"/>
  <c r="H40" i="9" s="1"/>
  <c r="CH116" i="8"/>
  <c r="I28" i="9" s="1"/>
  <c r="L38" i="9"/>
  <c r="L42" i="9" s="1"/>
  <c r="L25" i="9"/>
  <c r="L29" i="9" s="1"/>
  <c r="BW116" i="8"/>
  <c r="H26" i="9" s="1"/>
  <c r="CM45" i="8"/>
  <c r="EW45" i="8" s="1"/>
  <c r="FH45" i="8" s="1"/>
  <c r="CX115" i="8"/>
  <c r="I31" i="9" s="1"/>
  <c r="GJ46" i="8"/>
  <c r="BC116" i="8"/>
  <c r="H22" i="9" s="1"/>
  <c r="DH115" i="8"/>
  <c r="I33" i="9" s="1"/>
  <c r="ET115" i="8"/>
  <c r="L34" i="9"/>
  <c r="EV115" i="8"/>
  <c r="EA116" i="8"/>
  <c r="H38" i="9" s="1"/>
  <c r="CN45" i="8"/>
  <c r="EX45" i="8" s="1"/>
  <c r="FI45" i="8" s="1"/>
  <c r="BN116" i="8"/>
  <c r="I24" i="9" s="1"/>
  <c r="GK116" i="8"/>
  <c r="K46" i="9" s="1"/>
  <c r="FL116" i="8"/>
  <c r="L14" i="9" s="1"/>
  <c r="L18" i="9" s="1"/>
  <c r="EW49" i="8"/>
  <c r="FH49" i="8" s="1"/>
  <c r="EQ44" i="8"/>
  <c r="CM15" i="8"/>
  <c r="ER44" i="8"/>
  <c r="CM43" i="8"/>
  <c r="EQ16" i="8"/>
  <c r="EW47" i="8"/>
  <c r="FH47" i="8" s="1"/>
  <c r="E44" i="9"/>
  <c r="K42" i="9"/>
  <c r="G44" i="9"/>
  <c r="G48" i="9" s="1"/>
  <c r="K29" i="9"/>
  <c r="G43" i="9"/>
  <c r="G47" i="9" s="1"/>
  <c r="FG15" i="8"/>
  <c r="FG115" i="8" s="1"/>
  <c r="EX15" i="8"/>
  <c r="EW53" i="8"/>
  <c r="FH53" i="8" s="1"/>
  <c r="EX53" i="8"/>
  <c r="FI53" i="8" s="1"/>
  <c r="EW32" i="8"/>
  <c r="FH32" i="8" s="1"/>
  <c r="EX32" i="8"/>
  <c r="FI32" i="8" s="1"/>
  <c r="EW30" i="8"/>
  <c r="FH30" i="8" s="1"/>
  <c r="EX30" i="8"/>
  <c r="FI30" i="8" s="1"/>
  <c r="CM41" i="8"/>
  <c r="EW41" i="8" s="1"/>
  <c r="CN41" i="8"/>
  <c r="EX41" i="8" s="1"/>
  <c r="FI41" i="8" s="1"/>
  <c r="CM16" i="8"/>
  <c r="EW42" i="8"/>
  <c r="FH42" i="8" s="1"/>
  <c r="EX25" i="8"/>
  <c r="FI25" i="8" s="1"/>
  <c r="EW25" i="8"/>
  <c r="FH25" i="8" s="1"/>
  <c r="EX16" i="8"/>
  <c r="H27" i="9"/>
  <c r="FG16" i="8"/>
  <c r="FG116" i="8" s="1"/>
  <c r="CM39" i="8"/>
  <c r="CN39" i="8"/>
  <c r="EW48" i="8"/>
  <c r="FH48" i="8" s="1"/>
  <c r="EW35" i="8"/>
  <c r="FH35" i="8" s="1"/>
  <c r="EX35" i="8"/>
  <c r="FI35" i="8" s="1"/>
  <c r="EW17" i="8"/>
  <c r="EX17" i="8"/>
  <c r="FI17" i="8" s="1"/>
  <c r="EW46" i="8"/>
  <c r="FH46" i="8" s="1"/>
  <c r="EW27" i="8"/>
  <c r="FH27" i="8" s="1"/>
  <c r="EX27" i="8"/>
  <c r="FI27" i="8" s="1"/>
  <c r="EW29" i="8"/>
  <c r="FH29" i="8" s="1"/>
  <c r="EW20" i="8"/>
  <c r="FH20" i="8" s="1"/>
  <c r="EX20" i="8"/>
  <c r="FI20" i="8" s="1"/>
  <c r="ER40" i="8"/>
  <c r="DQ116" i="8"/>
  <c r="EW36" i="8"/>
  <c r="FH36" i="8" s="1"/>
  <c r="EX36" i="8"/>
  <c r="FI36" i="8" s="1"/>
  <c r="EQ15" i="8"/>
  <c r="EW38" i="8"/>
  <c r="FH38" i="8" s="1"/>
  <c r="EW22" i="8"/>
  <c r="FH22" i="8" s="1"/>
  <c r="EX22" i="8"/>
  <c r="FI22" i="8" s="1"/>
  <c r="CN43" i="8"/>
  <c r="EW50" i="8"/>
  <c r="FH50" i="8" s="1"/>
  <c r="EX50" i="8"/>
  <c r="FI50" i="8" s="1"/>
  <c r="EX54" i="8"/>
  <c r="FI54" i="8" s="1"/>
  <c r="EW54" i="8"/>
  <c r="FH54" i="8" s="1"/>
  <c r="EX26" i="8"/>
  <c r="FI26" i="8" s="1"/>
  <c r="EW26" i="8"/>
  <c r="FH26" i="8" s="1"/>
  <c r="EX24" i="8"/>
  <c r="FI24" i="8" s="1"/>
  <c r="EW24" i="8"/>
  <c r="FH24" i="8" s="1"/>
  <c r="I36" i="9"/>
  <c r="A15" i="1"/>
  <c r="A17" i="1" s="1"/>
  <c r="A19" i="1" s="1"/>
  <c r="A21" i="1" s="1"/>
  <c r="A23" i="1" s="1"/>
  <c r="A25" i="1" s="1"/>
  <c r="A27" i="1" s="1"/>
  <c r="A29" i="1" s="1"/>
  <c r="A31" i="1" s="1"/>
  <c r="A33" i="1" s="1"/>
  <c r="A35" i="1" s="1"/>
  <c r="A37" i="1" s="1"/>
  <c r="A39" i="1" s="1"/>
  <c r="A41" i="1" s="1"/>
  <c r="A43" i="1" s="1"/>
  <c r="A45" i="1" s="1"/>
  <c r="A47" i="1" s="1"/>
  <c r="A49" i="1" s="1"/>
  <c r="A51" i="1" s="1"/>
  <c r="A53" i="1" s="1"/>
  <c r="A55" i="1" s="1"/>
  <c r="A57" i="1" s="1"/>
  <c r="A59" i="1" s="1"/>
  <c r="A61" i="1" s="1"/>
  <c r="A63" i="1" s="1"/>
  <c r="A65" i="1" s="1"/>
  <c r="A67" i="1" s="1"/>
  <c r="A69" i="1" s="1"/>
  <c r="A71" i="1" s="1"/>
  <c r="A73" i="1" s="1"/>
  <c r="A75" i="1" s="1"/>
  <c r="A77" i="1" s="1"/>
  <c r="A79" i="1" s="1"/>
  <c r="A81" i="1" s="1"/>
  <c r="A83" i="1" s="1"/>
  <c r="A85" i="1" s="1"/>
  <c r="A87" i="1" s="1"/>
  <c r="A89" i="1" s="1"/>
  <c r="A91" i="1" s="1"/>
  <c r="A93" i="1" s="1"/>
  <c r="A95" i="1" s="1"/>
  <c r="A97" i="1" s="1"/>
  <c r="A99" i="1" s="1"/>
  <c r="A101" i="1" s="1"/>
  <c r="A103" i="1" s="1"/>
  <c r="A105" i="1" s="1"/>
  <c r="A107" i="1" s="1"/>
  <c r="A109" i="1" s="1"/>
  <c r="A111" i="1" s="1"/>
  <c r="A113" i="1" s="1"/>
  <c r="EO114" i="1"/>
  <c r="EO110" i="1"/>
  <c r="EO108" i="1"/>
  <c r="EO106" i="1"/>
  <c r="EO104" i="1"/>
  <c r="EO102" i="1"/>
  <c r="EO98" i="1"/>
  <c r="EO96" i="1"/>
  <c r="EO94" i="1"/>
  <c r="EO92" i="1"/>
  <c r="EO90" i="1"/>
  <c r="EO88" i="1"/>
  <c r="EO86" i="1"/>
  <c r="EO84" i="1"/>
  <c r="EO82" i="1"/>
  <c r="EO80" i="1"/>
  <c r="EO78" i="1"/>
  <c r="EO76" i="1"/>
  <c r="EO74" i="1"/>
  <c r="EO72" i="1"/>
  <c r="EO70" i="1"/>
  <c r="EO68" i="1"/>
  <c r="EO66" i="1"/>
  <c r="EO64" i="1"/>
  <c r="EO62" i="1"/>
  <c r="EO60" i="1"/>
  <c r="EO56" i="1"/>
  <c r="EO54" i="1"/>
  <c r="EO52" i="1"/>
  <c r="EO50" i="1"/>
  <c r="EO48" i="1"/>
  <c r="EO46" i="1"/>
  <c r="EO44" i="1"/>
  <c r="EO42" i="1"/>
  <c r="EO40" i="1"/>
  <c r="EO38" i="1"/>
  <c r="EO36" i="1"/>
  <c r="EO34" i="1"/>
  <c r="EO32" i="1"/>
  <c r="EO30" i="1"/>
  <c r="EO28" i="1"/>
  <c r="EO26" i="1"/>
  <c r="EO24" i="1"/>
  <c r="EO22" i="1"/>
  <c r="EO20" i="1"/>
  <c r="EO18" i="1"/>
  <c r="EO16" i="1"/>
  <c r="EO58" i="1"/>
  <c r="FJ46" i="8" l="1"/>
  <c r="FJ51" i="8"/>
  <c r="FH41" i="8"/>
  <c r="FH51" i="8"/>
  <c r="FJ53" i="8"/>
  <c r="J43" i="9"/>
  <c r="FJ44" i="8"/>
  <c r="FJ43" i="8"/>
  <c r="FH17" i="8"/>
  <c r="FJ41" i="8"/>
  <c r="FJ18" i="8"/>
  <c r="FJ17" i="8"/>
  <c r="FD16" i="8"/>
  <c r="FD116" i="8" s="1"/>
  <c r="H46" i="9" s="1"/>
  <c r="FF116" i="8"/>
  <c r="J46" i="9" s="1"/>
  <c r="J48" i="9" s="1"/>
  <c r="FD15" i="8"/>
  <c r="FD115" i="8" s="1"/>
  <c r="H45" i="9" s="1"/>
  <c r="FF115" i="8"/>
  <c r="J45" i="9" s="1"/>
  <c r="FJ16" i="8"/>
  <c r="FJ15" i="8"/>
  <c r="ER115" i="8"/>
  <c r="CM116" i="8"/>
  <c r="EX40" i="8"/>
  <c r="FI40" i="8" s="1"/>
  <c r="GJ116" i="8"/>
  <c r="EX39" i="8"/>
  <c r="FI39" i="8" s="1"/>
  <c r="EX43" i="8"/>
  <c r="FI43" i="8" s="1"/>
  <c r="EW44" i="8"/>
  <c r="FH44" i="8" s="1"/>
  <c r="EW43" i="8"/>
  <c r="FH43" i="8" s="1"/>
  <c r="EQ115" i="8"/>
  <c r="GJ115" i="8"/>
  <c r="I42" i="9"/>
  <c r="EX44" i="8"/>
  <c r="FI44" i="8" s="1"/>
  <c r="CN116" i="8"/>
  <c r="I30" i="9"/>
  <c r="I29" i="9"/>
  <c r="EX42" i="8"/>
  <c r="FI42" i="8" s="1"/>
  <c r="ER116" i="8"/>
  <c r="Y115" i="8"/>
  <c r="H13" i="9" s="1"/>
  <c r="H17" i="9" s="1"/>
  <c r="K43" i="9"/>
  <c r="K47" i="9" s="1"/>
  <c r="I41" i="9"/>
  <c r="L43" i="9"/>
  <c r="L47" i="9" s="1"/>
  <c r="AS115" i="8"/>
  <c r="H19" i="9" s="1"/>
  <c r="CN115" i="8"/>
  <c r="H41" i="9"/>
  <c r="CM115" i="8"/>
  <c r="BW115" i="8"/>
  <c r="H25" i="9" s="1"/>
  <c r="BM115" i="8"/>
  <c r="H23" i="9" s="1"/>
  <c r="H30" i="9"/>
  <c r="CW115" i="8"/>
  <c r="H31" i="9" s="1"/>
  <c r="Y116" i="8"/>
  <c r="H14" i="9" s="1"/>
  <c r="H18" i="9" s="1"/>
  <c r="EW39" i="8"/>
  <c r="FH39" i="8" s="1"/>
  <c r="FI15" i="8"/>
  <c r="EW15" i="8"/>
  <c r="EQ40" i="8"/>
  <c r="EQ116" i="8" s="1"/>
  <c r="H36" i="9"/>
  <c r="H42" i="9" s="1"/>
  <c r="EW16" i="8"/>
  <c r="FI16" i="8"/>
  <c r="J47" i="9" l="1"/>
  <c r="FJ116" i="8"/>
  <c r="FJ115" i="8"/>
  <c r="FI115" i="8"/>
  <c r="EX115" i="8"/>
  <c r="I44" i="9"/>
  <c r="I48" i="9" s="1"/>
  <c r="EX116" i="8"/>
  <c r="FI116" i="8"/>
  <c r="I43" i="9"/>
  <c r="I47" i="9" s="1"/>
  <c r="EW115" i="8"/>
  <c r="H29" i="9"/>
  <c r="H43" i="9" s="1"/>
  <c r="H47" i="9" s="1"/>
  <c r="H44" i="9"/>
  <c r="H48" i="9" s="1"/>
  <c r="FH16" i="8"/>
  <c r="FH15" i="8"/>
  <c r="FH115" i="8" s="1"/>
  <c r="EW40" i="8"/>
  <c r="FH40" i="8" s="1"/>
  <c r="H7" i="9" l="1"/>
  <c r="EW116" i="8"/>
  <c r="FH116" i="8"/>
  <c r="FM114" i="1" l="1"/>
  <c r="AI114" i="1" s="1"/>
  <c r="FM112" i="1"/>
  <c r="AI112" i="1" s="1"/>
  <c r="FM110" i="1"/>
  <c r="AI110" i="1" s="1"/>
  <c r="FM108" i="1"/>
  <c r="AI108" i="1" s="1"/>
  <c r="FM106" i="1"/>
  <c r="AI106" i="1" s="1"/>
  <c r="FM104" i="1"/>
  <c r="AI104" i="1" s="1"/>
  <c r="FM102" i="1"/>
  <c r="AI102" i="1" s="1"/>
  <c r="FM100" i="1"/>
  <c r="AI100" i="1" s="1"/>
  <c r="FM98" i="1"/>
  <c r="AI98" i="1" s="1"/>
  <c r="FM96" i="1"/>
  <c r="AI96" i="1" s="1"/>
  <c r="FM94" i="1"/>
  <c r="AI94" i="1" s="1"/>
  <c r="FM92" i="1"/>
  <c r="AI92" i="1" s="1"/>
  <c r="FM90" i="1"/>
  <c r="AI90" i="1" s="1"/>
  <c r="FM88" i="1"/>
  <c r="AI88" i="1" s="1"/>
  <c r="FM86" i="1"/>
  <c r="AI86" i="1" s="1"/>
  <c r="FM84" i="1"/>
  <c r="AI84" i="1" s="1"/>
  <c r="FM82" i="1"/>
  <c r="AI82" i="1" s="1"/>
  <c r="FM80" i="1"/>
  <c r="AI80" i="1" s="1"/>
  <c r="FM78" i="1"/>
  <c r="AI78" i="1" s="1"/>
  <c r="FM76" i="1"/>
  <c r="AI76" i="1" s="1"/>
  <c r="FM74" i="1"/>
  <c r="AI74" i="1" s="1"/>
  <c r="FM72" i="1"/>
  <c r="AI72" i="1" s="1"/>
  <c r="FM70" i="1"/>
  <c r="AI70" i="1" s="1"/>
  <c r="FM68" i="1"/>
  <c r="AI68" i="1" s="1"/>
  <c r="FM66" i="1"/>
  <c r="AI66" i="1" s="1"/>
  <c r="FM64" i="1"/>
  <c r="AI64" i="1" s="1"/>
  <c r="FM62" i="1"/>
  <c r="AI62" i="1" s="1"/>
  <c r="FM60" i="1"/>
  <c r="AI60" i="1" s="1"/>
  <c r="FM58" i="1"/>
  <c r="AI58" i="1" s="1"/>
  <c r="FM56" i="1"/>
  <c r="AI56" i="1" s="1"/>
  <c r="FM54" i="1"/>
  <c r="AI54" i="1" s="1"/>
  <c r="FM52" i="1"/>
  <c r="AI52" i="1" s="1"/>
  <c r="FM50" i="1"/>
  <c r="AI50" i="1" s="1"/>
  <c r="FM48" i="1"/>
  <c r="AI48" i="1" s="1"/>
  <c r="FM46" i="1"/>
  <c r="AI46" i="1" s="1"/>
  <c r="FM44" i="1"/>
  <c r="AI44" i="1" s="1"/>
  <c r="FM42" i="1"/>
  <c r="AI42" i="1" s="1"/>
  <c r="FM40" i="1"/>
  <c r="AI40" i="1" s="1"/>
  <c r="FM38" i="1"/>
  <c r="AI38" i="1" s="1"/>
  <c r="FM36" i="1"/>
  <c r="AI36" i="1" s="1"/>
  <c r="FM34" i="1"/>
  <c r="AI34" i="1" s="1"/>
  <c r="FM32" i="1"/>
  <c r="AI32" i="1" s="1"/>
  <c r="FM30" i="1"/>
  <c r="AI30" i="1" s="1"/>
  <c r="FM28" i="1"/>
  <c r="AI28" i="1" s="1"/>
  <c r="FM26" i="1"/>
  <c r="AI26" i="1" s="1"/>
  <c r="FM24" i="1"/>
  <c r="AI24" i="1" s="1"/>
  <c r="FM22" i="1"/>
  <c r="AI22" i="1" s="1"/>
  <c r="FM20" i="1"/>
  <c r="AI20" i="1" s="1"/>
  <c r="FM18" i="1"/>
  <c r="AI18" i="1" s="1"/>
  <c r="FM16" i="1"/>
  <c r="AI16" i="1" s="1"/>
  <c r="FF114" i="1"/>
  <c r="FE114" i="1"/>
  <c r="FF112" i="1"/>
  <c r="FE112" i="1"/>
  <c r="FF110" i="1"/>
  <c r="FE110" i="1"/>
  <c r="FF108" i="1"/>
  <c r="FE108" i="1"/>
  <c r="FF106" i="1"/>
  <c r="FE106" i="1"/>
  <c r="FF104" i="1"/>
  <c r="FE104" i="1"/>
  <c r="FF102" i="1"/>
  <c r="FE102" i="1"/>
  <c r="FF100" i="1"/>
  <c r="FE100" i="1"/>
  <c r="FF98" i="1"/>
  <c r="FE98" i="1"/>
  <c r="FF96" i="1"/>
  <c r="FE96" i="1"/>
  <c r="FF94" i="1"/>
  <c r="FE94" i="1"/>
  <c r="FF92" i="1"/>
  <c r="FE92" i="1"/>
  <c r="FF90" i="1"/>
  <c r="FE90" i="1"/>
  <c r="FF88" i="1"/>
  <c r="FE88" i="1"/>
  <c r="FF86" i="1"/>
  <c r="FE86" i="1"/>
  <c r="FF84" i="1"/>
  <c r="FE84" i="1"/>
  <c r="FF82" i="1"/>
  <c r="FE82" i="1"/>
  <c r="FF80" i="1"/>
  <c r="FE80" i="1"/>
  <c r="FF78" i="1"/>
  <c r="FE78" i="1"/>
  <c r="FF76" i="1"/>
  <c r="FE76" i="1"/>
  <c r="FF74" i="1"/>
  <c r="FE74" i="1"/>
  <c r="FF72" i="1"/>
  <c r="FE72" i="1"/>
  <c r="FF70" i="1"/>
  <c r="FE70" i="1"/>
  <c r="FF68" i="1"/>
  <c r="FE68" i="1"/>
  <c r="FF66" i="1"/>
  <c r="FE66" i="1"/>
  <c r="FF64" i="1"/>
  <c r="FE64" i="1"/>
  <c r="FF62" i="1"/>
  <c r="FE62" i="1"/>
  <c r="FF60" i="1"/>
  <c r="FE60" i="1"/>
  <c r="FF58" i="1"/>
  <c r="FE58" i="1"/>
  <c r="FF56" i="1"/>
  <c r="FE56" i="1"/>
  <c r="FF54" i="1"/>
  <c r="FF52" i="1"/>
  <c r="FF50" i="1"/>
  <c r="FF48" i="1"/>
  <c r="FF46" i="1"/>
  <c r="FF44" i="1"/>
  <c r="FF42" i="1"/>
  <c r="FF40" i="1"/>
  <c r="FF38" i="1"/>
  <c r="FF36" i="1"/>
  <c r="FF34" i="1"/>
  <c r="FF32" i="1"/>
  <c r="FF30" i="1"/>
  <c r="FF28" i="1"/>
  <c r="FF26" i="1"/>
  <c r="FF24" i="1"/>
  <c r="FD58" i="1" l="1"/>
  <c r="FD66" i="1"/>
  <c r="FD56" i="1"/>
  <c r="FD64" i="1"/>
  <c r="FD72" i="1"/>
  <c r="FD80" i="1"/>
  <c r="FD88" i="1"/>
  <c r="FD96" i="1"/>
  <c r="FD104" i="1"/>
  <c r="FD112" i="1"/>
  <c r="FD74" i="1"/>
  <c r="FD82" i="1"/>
  <c r="FD90" i="1"/>
  <c r="FD98" i="1"/>
  <c r="FD106" i="1"/>
  <c r="FD114" i="1"/>
  <c r="FD60" i="1"/>
  <c r="FD68" i="1"/>
  <c r="FD76" i="1"/>
  <c r="FD84" i="1"/>
  <c r="FD92" i="1"/>
  <c r="FD100" i="1"/>
  <c r="FD108" i="1"/>
  <c r="FD62" i="1"/>
  <c r="FD70" i="1"/>
  <c r="FD78" i="1"/>
  <c r="FD86" i="1"/>
  <c r="FD94" i="1"/>
  <c r="FD102" i="1"/>
  <c r="FD110" i="1"/>
  <c r="EI115" i="1"/>
  <c r="EH115" i="1"/>
  <c r="EG115" i="1"/>
  <c r="DY115" i="1"/>
  <c r="DX115" i="1"/>
  <c r="DW115" i="1"/>
  <c r="DO115" i="1"/>
  <c r="DN115" i="1"/>
  <c r="DM115" i="1"/>
  <c r="DE115" i="1"/>
  <c r="DD115" i="1"/>
  <c r="DC115" i="1"/>
  <c r="CU115" i="1"/>
  <c r="CS115" i="1"/>
  <c r="CE115" i="1"/>
  <c r="CD115" i="1"/>
  <c r="CC115" i="1"/>
  <c r="BU115" i="1"/>
  <c r="BT115" i="1"/>
  <c r="BS115" i="1"/>
  <c r="BK115" i="1"/>
  <c r="BJ115" i="1"/>
  <c r="BI115" i="1"/>
  <c r="BA115" i="1"/>
  <c r="AZ115" i="1"/>
  <c r="AY115" i="1"/>
  <c r="AQ115" i="1"/>
  <c r="AO115" i="1"/>
  <c r="AG115" i="1"/>
  <c r="AF115" i="1"/>
  <c r="AE115" i="1"/>
  <c r="W115" i="1"/>
  <c r="U115" i="1"/>
  <c r="AM114" i="1" l="1"/>
  <c r="AM113" i="1"/>
  <c r="AM112" i="1"/>
  <c r="AM111" i="1"/>
  <c r="AM110" i="1"/>
  <c r="AM109" i="1"/>
  <c r="AM108" i="1"/>
  <c r="AM107" i="1"/>
  <c r="AM106" i="1"/>
  <c r="AM105" i="1"/>
  <c r="AM104" i="1"/>
  <c r="AM103" i="1"/>
  <c r="AM102" i="1"/>
  <c r="AM101" i="1"/>
  <c r="AM100" i="1"/>
  <c r="AM99" i="1"/>
  <c r="AM98" i="1"/>
  <c r="AM97" i="1"/>
  <c r="AM96" i="1"/>
  <c r="AM95" i="1"/>
  <c r="AM94" i="1"/>
  <c r="AM93" i="1"/>
  <c r="AM92" i="1"/>
  <c r="AM91" i="1"/>
  <c r="AM90" i="1"/>
  <c r="AM89" i="1"/>
  <c r="AM88" i="1"/>
  <c r="AM87" i="1"/>
  <c r="AM86" i="1"/>
  <c r="AM85" i="1"/>
  <c r="AM84" i="1"/>
  <c r="AM83" i="1"/>
  <c r="AM82" i="1"/>
  <c r="AM81" i="1"/>
  <c r="AM80" i="1"/>
  <c r="AM79" i="1"/>
  <c r="AM78" i="1"/>
  <c r="AM77" i="1"/>
  <c r="AM76" i="1"/>
  <c r="AM75" i="1"/>
  <c r="AM74" i="1"/>
  <c r="AM73" i="1"/>
  <c r="AM72" i="1"/>
  <c r="AM71" i="1"/>
  <c r="AM70" i="1"/>
  <c r="AM69" i="1"/>
  <c r="AM68" i="1"/>
  <c r="AM67" i="1"/>
  <c r="AM66" i="1"/>
  <c r="AM65" i="1"/>
  <c r="AM64" i="1"/>
  <c r="AM63" i="1"/>
  <c r="AM62" i="1"/>
  <c r="AM61" i="1"/>
  <c r="AM60" i="1"/>
  <c r="AM59" i="1"/>
  <c r="AM58" i="1"/>
  <c r="AM57" i="1"/>
  <c r="AM56" i="1"/>
  <c r="AM55" i="1"/>
  <c r="AM54" i="1"/>
  <c r="AM53" i="1"/>
  <c r="AM52" i="1"/>
  <c r="AM51" i="1"/>
  <c r="AM50" i="1"/>
  <c r="AM49" i="1"/>
  <c r="AM48" i="1"/>
  <c r="AM47" i="1"/>
  <c r="AM46" i="1"/>
  <c r="AM45" i="1"/>
  <c r="AM44" i="1"/>
  <c r="AM43" i="1"/>
  <c r="AM42" i="1"/>
  <c r="AM41" i="1"/>
  <c r="AM40" i="1"/>
  <c r="AM39" i="1"/>
  <c r="AM38" i="1"/>
  <c r="AM37" i="1"/>
  <c r="AM36" i="1"/>
  <c r="AM35" i="1"/>
  <c r="AM34" i="1"/>
  <c r="AM33" i="1"/>
  <c r="AM32" i="1"/>
  <c r="AM31" i="1"/>
  <c r="AM30" i="1"/>
  <c r="AM29" i="1"/>
  <c r="AM28" i="1"/>
  <c r="AM27" i="1"/>
  <c r="AM26" i="1"/>
  <c r="AM25" i="1"/>
  <c r="AM24" i="1"/>
  <c r="AM23" i="1"/>
  <c r="AM22" i="1"/>
  <c r="AM20" i="1"/>
  <c r="AM18" i="1"/>
  <c r="AM16" i="1"/>
  <c r="AM15" i="1"/>
  <c r="CQ114" i="1"/>
  <c r="CQ113" i="1"/>
  <c r="CQ112" i="1"/>
  <c r="CQ111" i="1"/>
  <c r="CQ110" i="1"/>
  <c r="CQ109" i="1"/>
  <c r="CQ108" i="1"/>
  <c r="CQ107" i="1"/>
  <c r="CQ106" i="1"/>
  <c r="CQ105" i="1"/>
  <c r="CQ104" i="1"/>
  <c r="CQ103" i="1"/>
  <c r="CQ102" i="1"/>
  <c r="CQ101" i="1"/>
  <c r="CQ100" i="1"/>
  <c r="CQ99" i="1"/>
  <c r="CQ98" i="1"/>
  <c r="CQ97" i="1"/>
  <c r="CQ96" i="1"/>
  <c r="CQ95" i="1"/>
  <c r="CQ94" i="1"/>
  <c r="CQ93" i="1"/>
  <c r="CQ92" i="1"/>
  <c r="CQ91" i="1"/>
  <c r="CQ90" i="1"/>
  <c r="CQ89" i="1"/>
  <c r="CQ88" i="1"/>
  <c r="CQ87" i="1"/>
  <c r="CQ86" i="1"/>
  <c r="CQ85" i="1"/>
  <c r="CQ84" i="1"/>
  <c r="CQ83" i="1"/>
  <c r="CQ82" i="1"/>
  <c r="CQ81" i="1"/>
  <c r="CQ80" i="1"/>
  <c r="CQ79" i="1"/>
  <c r="CQ78" i="1"/>
  <c r="CQ77" i="1"/>
  <c r="CQ76" i="1"/>
  <c r="CQ75" i="1"/>
  <c r="CQ74" i="1"/>
  <c r="CQ73" i="1"/>
  <c r="CQ72" i="1"/>
  <c r="CQ71" i="1"/>
  <c r="CQ70" i="1"/>
  <c r="CQ69" i="1"/>
  <c r="CQ68" i="1"/>
  <c r="CQ67" i="1"/>
  <c r="CQ66" i="1"/>
  <c r="CQ65" i="1"/>
  <c r="CQ64" i="1"/>
  <c r="CQ63" i="1"/>
  <c r="CQ62" i="1"/>
  <c r="CQ61" i="1"/>
  <c r="CQ60" i="1"/>
  <c r="CQ59" i="1"/>
  <c r="CQ58" i="1"/>
  <c r="CQ57" i="1"/>
  <c r="CQ56" i="1"/>
  <c r="CQ55" i="1"/>
  <c r="CQ54" i="1"/>
  <c r="CQ53" i="1"/>
  <c r="CQ52" i="1"/>
  <c r="CQ51" i="1"/>
  <c r="CQ50" i="1"/>
  <c r="CQ49" i="1"/>
  <c r="CQ48" i="1"/>
  <c r="CQ47" i="1"/>
  <c r="CQ46" i="1"/>
  <c r="CQ45" i="1"/>
  <c r="CQ44" i="1"/>
  <c r="CQ43" i="1"/>
  <c r="CQ42" i="1"/>
  <c r="CQ41" i="1"/>
  <c r="CQ40" i="1"/>
  <c r="CQ39" i="1"/>
  <c r="CQ38" i="1"/>
  <c r="CQ37" i="1"/>
  <c r="CQ36" i="1"/>
  <c r="CQ35" i="1"/>
  <c r="CQ34" i="1"/>
  <c r="CQ33" i="1"/>
  <c r="CQ32" i="1"/>
  <c r="CQ31" i="1"/>
  <c r="CQ30" i="1"/>
  <c r="CQ29" i="1"/>
  <c r="CQ28" i="1"/>
  <c r="CQ27" i="1"/>
  <c r="CQ26" i="1"/>
  <c r="CQ25" i="1"/>
  <c r="CQ24" i="1"/>
  <c r="CQ23" i="1"/>
  <c r="CQ22" i="1"/>
  <c r="CQ21" i="1"/>
  <c r="CQ20" i="1"/>
  <c r="CQ19" i="1"/>
  <c r="CQ18" i="1"/>
  <c r="CQ17" i="1"/>
  <c r="CQ16" i="1"/>
  <c r="CQ15" i="1"/>
  <c r="AM19" i="1"/>
  <c r="AM17" i="1"/>
  <c r="AM21" i="1"/>
  <c r="S113" i="1"/>
  <c r="S111" i="1"/>
  <c r="S109" i="1"/>
  <c r="S107" i="1"/>
  <c r="S105" i="1"/>
  <c r="S103" i="1"/>
  <c r="S101" i="1"/>
  <c r="S99" i="1"/>
  <c r="S97" i="1"/>
  <c r="S95" i="1"/>
  <c r="S93" i="1"/>
  <c r="S91" i="1"/>
  <c r="S89" i="1"/>
  <c r="S87" i="1"/>
  <c r="S85" i="1"/>
  <c r="S83" i="1"/>
  <c r="S81" i="1"/>
  <c r="S79" i="1"/>
  <c r="S77" i="1"/>
  <c r="S75" i="1"/>
  <c r="S73" i="1"/>
  <c r="S71" i="1"/>
  <c r="S69" i="1"/>
  <c r="S67" i="1"/>
  <c r="S65" i="1"/>
  <c r="S63" i="1"/>
  <c r="S61" i="1"/>
  <c r="S59" i="1"/>
  <c r="S57" i="1"/>
  <c r="S55" i="1"/>
  <c r="S53" i="1"/>
  <c r="S51" i="1"/>
  <c r="S49" i="1"/>
  <c r="S47" i="1"/>
  <c r="S45" i="1"/>
  <c r="S43" i="1"/>
  <c r="S41" i="1"/>
  <c r="S39" i="1"/>
  <c r="S37" i="1"/>
  <c r="S35" i="1"/>
  <c r="S33" i="1"/>
  <c r="S31" i="1"/>
  <c r="S29" i="1"/>
  <c r="S27" i="1"/>
  <c r="S25" i="1"/>
  <c r="S23" i="1"/>
  <c r="S21" i="1"/>
  <c r="S19" i="1"/>
  <c r="S17" i="1"/>
  <c r="O111" i="1"/>
  <c r="O109" i="1"/>
  <c r="O107" i="1"/>
  <c r="O105" i="1"/>
  <c r="O103" i="1"/>
  <c r="O101" i="1"/>
  <c r="O99" i="1"/>
  <c r="O97" i="1"/>
  <c r="O95" i="1"/>
  <c r="O93" i="1"/>
  <c r="O91" i="1"/>
  <c r="O89" i="1"/>
  <c r="O87" i="1"/>
  <c r="O85" i="1"/>
  <c r="O83" i="1"/>
  <c r="O81" i="1"/>
  <c r="O79" i="1"/>
  <c r="O77" i="1"/>
  <c r="O75" i="1"/>
  <c r="O73" i="1"/>
  <c r="O71" i="1"/>
  <c r="O69" i="1"/>
  <c r="O67" i="1"/>
  <c r="O65" i="1"/>
  <c r="O63" i="1"/>
  <c r="O61" i="1"/>
  <c r="O59" i="1"/>
  <c r="O57" i="1"/>
  <c r="O55" i="1"/>
  <c r="O53" i="1"/>
  <c r="O51" i="1"/>
  <c r="O49" i="1"/>
  <c r="O47" i="1"/>
  <c r="O45" i="1"/>
  <c r="O43" i="1"/>
  <c r="O41" i="1"/>
  <c r="O39" i="1"/>
  <c r="O37" i="1"/>
  <c r="O35" i="1"/>
  <c r="O33" i="1"/>
  <c r="O31" i="1"/>
  <c r="O29" i="1"/>
  <c r="O27" i="1"/>
  <c r="O25" i="1"/>
  <c r="O23" i="1"/>
  <c r="O21" i="1"/>
  <c r="O19" i="1"/>
  <c r="O17" i="1"/>
  <c r="O15" i="1"/>
  <c r="S15" i="1"/>
  <c r="EI116" i="1" l="1"/>
  <c r="EH116" i="1"/>
  <c r="EG116" i="1"/>
  <c r="F40" i="5" s="1"/>
  <c r="DY116" i="1"/>
  <c r="DX116" i="1"/>
  <c r="DW116" i="1"/>
  <c r="F38" i="5" s="1"/>
  <c r="DO116" i="1"/>
  <c r="DN116" i="1"/>
  <c r="DM116" i="1"/>
  <c r="F36" i="5" s="1"/>
  <c r="DE116" i="1"/>
  <c r="DD116" i="1"/>
  <c r="DC116" i="1"/>
  <c r="F34" i="5" s="1"/>
  <c r="CU116" i="1"/>
  <c r="CS116" i="1"/>
  <c r="F32" i="5" s="1"/>
  <c r="CE116" i="1"/>
  <c r="CD116" i="1"/>
  <c r="CC116" i="1"/>
  <c r="F28" i="5" s="1"/>
  <c r="BU116" i="1"/>
  <c r="BT116" i="1"/>
  <c r="BS116" i="1"/>
  <c r="F26" i="5" s="1"/>
  <c r="BK116" i="1"/>
  <c r="BJ116" i="1"/>
  <c r="BI116" i="1"/>
  <c r="F24" i="5" s="1"/>
  <c r="BA116" i="1"/>
  <c r="AZ116" i="1"/>
  <c r="AY116" i="1"/>
  <c r="F22" i="5" s="1"/>
  <c r="AQ116" i="1"/>
  <c r="AO116" i="1"/>
  <c r="F20" i="5" s="1"/>
  <c r="AG116" i="1"/>
  <c r="AF116" i="1"/>
  <c r="AE116" i="1"/>
  <c r="F16" i="5" s="1"/>
  <c r="F39" i="5"/>
  <c r="F37" i="5"/>
  <c r="F35" i="5"/>
  <c r="F33" i="5"/>
  <c r="F31" i="5"/>
  <c r="F27" i="5"/>
  <c r="F25" i="5"/>
  <c r="F23" i="5"/>
  <c r="F21" i="5"/>
  <c r="F19" i="5"/>
  <c r="F15" i="5"/>
  <c r="W116" i="1"/>
  <c r="U116" i="1"/>
  <c r="F14" i="5" s="1"/>
  <c r="F13" i="5"/>
  <c r="F18" i="5" l="1"/>
  <c r="F30" i="5"/>
  <c r="F41" i="5"/>
  <c r="F17" i="5"/>
  <c r="F29" i="5"/>
  <c r="F42" i="5"/>
  <c r="GL114" i="1"/>
  <c r="GH114" i="1"/>
  <c r="GF114" i="1"/>
  <c r="GD114" i="1"/>
  <c r="GB114" i="1"/>
  <c r="FX114" i="1"/>
  <c r="FV114" i="1"/>
  <c r="FT114" i="1"/>
  <c r="FR114" i="1"/>
  <c r="FN114" i="1"/>
  <c r="EJ114" i="1"/>
  <c r="EF114" i="1"/>
  <c r="DZ114" i="1"/>
  <c r="DV114" i="1"/>
  <c r="DP114" i="1"/>
  <c r="DL114" i="1"/>
  <c r="DF114" i="1"/>
  <c r="DB114" i="1"/>
  <c r="CT114" i="1"/>
  <c r="CR114" i="1"/>
  <c r="CK114" i="1"/>
  <c r="CF114" i="1"/>
  <c r="CB114" i="1"/>
  <c r="BV114" i="1"/>
  <c r="BR114" i="1"/>
  <c r="BL114" i="1"/>
  <c r="BH114" i="1"/>
  <c r="BB114" i="1"/>
  <c r="AX114" i="1"/>
  <c r="AP114" i="1"/>
  <c r="AN114" i="1"/>
  <c r="AH114" i="1"/>
  <c r="AD114" i="1"/>
  <c r="V114" i="1"/>
  <c r="Y114" i="1" s="1"/>
  <c r="T114" i="1"/>
  <c r="GL113" i="1"/>
  <c r="GH113" i="1"/>
  <c r="GF113" i="1"/>
  <c r="GD113" i="1"/>
  <c r="GB113" i="1"/>
  <c r="FX113" i="1"/>
  <c r="FV113" i="1"/>
  <c r="FT113" i="1"/>
  <c r="FR113" i="1"/>
  <c r="FM113" i="1"/>
  <c r="FF113" i="1"/>
  <c r="FE113" i="1"/>
  <c r="EO113" i="1"/>
  <c r="EJ113" i="1"/>
  <c r="EF113" i="1"/>
  <c r="DZ113" i="1"/>
  <c r="DV113" i="1"/>
  <c r="DP113" i="1"/>
  <c r="DL113" i="1"/>
  <c r="DF113" i="1"/>
  <c r="DB113" i="1"/>
  <c r="CT113" i="1"/>
  <c r="CR113" i="1"/>
  <c r="CK113" i="1"/>
  <c r="CF113" i="1"/>
  <c r="CB113" i="1"/>
  <c r="BV113" i="1"/>
  <c r="BR113" i="1"/>
  <c r="BL113" i="1"/>
  <c r="BH113" i="1"/>
  <c r="BB113" i="1"/>
  <c r="AX113" i="1"/>
  <c r="AP113" i="1"/>
  <c r="AS113" i="1" s="1"/>
  <c r="AN113" i="1"/>
  <c r="AH113" i="1"/>
  <c r="AD113" i="1"/>
  <c r="V113" i="1"/>
  <c r="Y113" i="1" s="1"/>
  <c r="T113" i="1"/>
  <c r="O113" i="1"/>
  <c r="GL112" i="1"/>
  <c r="GH112" i="1"/>
  <c r="GF112" i="1"/>
  <c r="GD112" i="1"/>
  <c r="GB112" i="1"/>
  <c r="FX112" i="1"/>
  <c r="FV112" i="1"/>
  <c r="FT112" i="1"/>
  <c r="FR112" i="1"/>
  <c r="FN112" i="1"/>
  <c r="EO112" i="1"/>
  <c r="EJ112" i="1"/>
  <c r="EF112" i="1"/>
  <c r="DZ112" i="1"/>
  <c r="DV112" i="1"/>
  <c r="DP112" i="1"/>
  <c r="DL112" i="1"/>
  <c r="DF112" i="1"/>
  <c r="DB112" i="1"/>
  <c r="CT112" i="1"/>
  <c r="CW112" i="1" s="1"/>
  <c r="CR112" i="1"/>
  <c r="CK112" i="1"/>
  <c r="CF112" i="1"/>
  <c r="CB112" i="1"/>
  <c r="BV112" i="1"/>
  <c r="BR112" i="1"/>
  <c r="BL112" i="1"/>
  <c r="BH112" i="1"/>
  <c r="BB112" i="1"/>
  <c r="AX112" i="1"/>
  <c r="AP112" i="1"/>
  <c r="AN112" i="1"/>
  <c r="AH112" i="1"/>
  <c r="AD112" i="1"/>
  <c r="V112" i="1"/>
  <c r="Y112" i="1" s="1"/>
  <c r="T112" i="1"/>
  <c r="GL111" i="1"/>
  <c r="GH111" i="1"/>
  <c r="GF111" i="1"/>
  <c r="GD111" i="1"/>
  <c r="GB111" i="1"/>
  <c r="FX111" i="1"/>
  <c r="FV111" i="1"/>
  <c r="FT111" i="1"/>
  <c r="FR111" i="1"/>
  <c r="FM111" i="1"/>
  <c r="FF111" i="1"/>
  <c r="FE111" i="1"/>
  <c r="EO111" i="1"/>
  <c r="EJ111" i="1"/>
  <c r="EF111" i="1"/>
  <c r="DZ111" i="1"/>
  <c r="DV111" i="1"/>
  <c r="DP111" i="1"/>
  <c r="DL111" i="1"/>
  <c r="DF111" i="1"/>
  <c r="DB111" i="1"/>
  <c r="CT111" i="1"/>
  <c r="CR111" i="1"/>
  <c r="CK111" i="1"/>
  <c r="CF111" i="1"/>
  <c r="CB111" i="1"/>
  <c r="BV111" i="1"/>
  <c r="BR111" i="1"/>
  <c r="BL111" i="1"/>
  <c r="BH111" i="1"/>
  <c r="BB111" i="1"/>
  <c r="AX111" i="1"/>
  <c r="AP111" i="1"/>
  <c r="AN111" i="1"/>
  <c r="AH111" i="1"/>
  <c r="AD111" i="1"/>
  <c r="V111" i="1"/>
  <c r="Y111" i="1" s="1"/>
  <c r="T111" i="1"/>
  <c r="GL110" i="1"/>
  <c r="GH110" i="1"/>
  <c r="GF110" i="1"/>
  <c r="GD110" i="1"/>
  <c r="GB110" i="1"/>
  <c r="FX110" i="1"/>
  <c r="FV110" i="1"/>
  <c r="FT110" i="1"/>
  <c r="FR110" i="1"/>
  <c r="FN110" i="1"/>
  <c r="EJ110" i="1"/>
  <c r="EF110" i="1"/>
  <c r="DZ110" i="1"/>
  <c r="DV110" i="1"/>
  <c r="DP110" i="1"/>
  <c r="DL110" i="1"/>
  <c r="DF110" i="1"/>
  <c r="DB110" i="1"/>
  <c r="CT110" i="1"/>
  <c r="CR110" i="1"/>
  <c r="CK110" i="1"/>
  <c r="EU110" i="1" s="1"/>
  <c r="CF110" i="1"/>
  <c r="CB110" i="1"/>
  <c r="BV110" i="1"/>
  <c r="BR110" i="1"/>
  <c r="BL110" i="1"/>
  <c r="BH110" i="1"/>
  <c r="BB110" i="1"/>
  <c r="AX110" i="1"/>
  <c r="AP110" i="1"/>
  <c r="AN110" i="1"/>
  <c r="AH110" i="1"/>
  <c r="AD110" i="1"/>
  <c r="V110" i="1"/>
  <c r="Y110" i="1" s="1"/>
  <c r="T110" i="1"/>
  <c r="GL109" i="1"/>
  <c r="GH109" i="1"/>
  <c r="GF109" i="1"/>
  <c r="GD109" i="1"/>
  <c r="GB109" i="1"/>
  <c r="FX109" i="1"/>
  <c r="FV109" i="1"/>
  <c r="FT109" i="1"/>
  <c r="FR109" i="1"/>
  <c r="FM109" i="1"/>
  <c r="FF109" i="1"/>
  <c r="FE109" i="1"/>
  <c r="EO109" i="1"/>
  <c r="EJ109" i="1"/>
  <c r="EF109" i="1"/>
  <c r="DZ109" i="1"/>
  <c r="DV109" i="1"/>
  <c r="DP109" i="1"/>
  <c r="DL109" i="1"/>
  <c r="DF109" i="1"/>
  <c r="DB109" i="1"/>
  <c r="CT109" i="1"/>
  <c r="CR109" i="1"/>
  <c r="CK109" i="1"/>
  <c r="CF109" i="1"/>
  <c r="CB109" i="1"/>
  <c r="BV109" i="1"/>
  <c r="BR109" i="1"/>
  <c r="BL109" i="1"/>
  <c r="BH109" i="1"/>
  <c r="BB109" i="1"/>
  <c r="AX109" i="1"/>
  <c r="AP109" i="1"/>
  <c r="AN109" i="1"/>
  <c r="AH109" i="1"/>
  <c r="AD109" i="1"/>
  <c r="V109" i="1"/>
  <c r="Y109" i="1" s="1"/>
  <c r="T109" i="1"/>
  <c r="GL108" i="1"/>
  <c r="GH108" i="1"/>
  <c r="GF108" i="1"/>
  <c r="GD108" i="1"/>
  <c r="GB108" i="1"/>
  <c r="FX108" i="1"/>
  <c r="FV108" i="1"/>
  <c r="FT108" i="1"/>
  <c r="FR108" i="1"/>
  <c r="FN108" i="1"/>
  <c r="EJ108" i="1"/>
  <c r="EF108" i="1"/>
  <c r="DZ108" i="1"/>
  <c r="DV108" i="1"/>
  <c r="DP108" i="1"/>
  <c r="DL108" i="1"/>
  <c r="DF108" i="1"/>
  <c r="DB108" i="1"/>
  <c r="CT108" i="1"/>
  <c r="CR108" i="1"/>
  <c r="CK108" i="1"/>
  <c r="EU108" i="1" s="1"/>
  <c r="CF108" i="1"/>
  <c r="CB108" i="1"/>
  <c r="BV108" i="1"/>
  <c r="BR108" i="1"/>
  <c r="BL108" i="1"/>
  <c r="BH108" i="1"/>
  <c r="BB108" i="1"/>
  <c r="AX108" i="1"/>
  <c r="AP108" i="1"/>
  <c r="AN108" i="1"/>
  <c r="AH108" i="1"/>
  <c r="AD108" i="1"/>
  <c r="V108" i="1"/>
  <c r="Y108" i="1" s="1"/>
  <c r="T108" i="1"/>
  <c r="GL107" i="1"/>
  <c r="GH107" i="1"/>
  <c r="GF107" i="1"/>
  <c r="GD107" i="1"/>
  <c r="GB107" i="1"/>
  <c r="FX107" i="1"/>
  <c r="FV107" i="1"/>
  <c r="FT107" i="1"/>
  <c r="FR107" i="1"/>
  <c r="FM107" i="1"/>
  <c r="FF107" i="1"/>
  <c r="FE107" i="1"/>
  <c r="EO107" i="1"/>
  <c r="EJ107" i="1"/>
  <c r="EF107" i="1"/>
  <c r="DZ107" i="1"/>
  <c r="DV107" i="1"/>
  <c r="DP107" i="1"/>
  <c r="DL107" i="1"/>
  <c r="DF107" i="1"/>
  <c r="DB107" i="1"/>
  <c r="CT107" i="1"/>
  <c r="CW107" i="1" s="1"/>
  <c r="CR107" i="1"/>
  <c r="CK107" i="1"/>
  <c r="CF107" i="1"/>
  <c r="CB107" i="1"/>
  <c r="BV107" i="1"/>
  <c r="BR107" i="1"/>
  <c r="BL107" i="1"/>
  <c r="BH107" i="1"/>
  <c r="BB107" i="1"/>
  <c r="AX107" i="1"/>
  <c r="AP107" i="1"/>
  <c r="AN107" i="1"/>
  <c r="AH107" i="1"/>
  <c r="AD107" i="1"/>
  <c r="V107" i="1"/>
  <c r="Y107" i="1" s="1"/>
  <c r="T107" i="1"/>
  <c r="GL106" i="1"/>
  <c r="GH106" i="1"/>
  <c r="GF106" i="1"/>
  <c r="GD106" i="1"/>
  <c r="GB106" i="1"/>
  <c r="FX106" i="1"/>
  <c r="FV106" i="1"/>
  <c r="FT106" i="1"/>
  <c r="FR106" i="1"/>
  <c r="FN106" i="1"/>
  <c r="FC106" i="1"/>
  <c r="EJ106" i="1"/>
  <c r="EF106" i="1"/>
  <c r="DZ106" i="1"/>
  <c r="DV106" i="1"/>
  <c r="DP106" i="1"/>
  <c r="DL106" i="1"/>
  <c r="DF106" i="1"/>
  <c r="DB106" i="1"/>
  <c r="CT106" i="1"/>
  <c r="CR106" i="1"/>
  <c r="CK106" i="1"/>
  <c r="CF106" i="1"/>
  <c r="CB106" i="1"/>
  <c r="BV106" i="1"/>
  <c r="BR106" i="1"/>
  <c r="BL106" i="1"/>
  <c r="BH106" i="1"/>
  <c r="BB106" i="1"/>
  <c r="AX106" i="1"/>
  <c r="AP106" i="1"/>
  <c r="AN106" i="1"/>
  <c r="AH106" i="1"/>
  <c r="AD106" i="1"/>
  <c r="V106" i="1"/>
  <c r="Y106" i="1" s="1"/>
  <c r="T106" i="1"/>
  <c r="GL105" i="1"/>
  <c r="GH105" i="1"/>
  <c r="GF105" i="1"/>
  <c r="GD105" i="1"/>
  <c r="GB105" i="1"/>
  <c r="FX105" i="1"/>
  <c r="FV105" i="1"/>
  <c r="FT105" i="1"/>
  <c r="FR105" i="1"/>
  <c r="FM105" i="1"/>
  <c r="FF105" i="1"/>
  <c r="FE105" i="1"/>
  <c r="EO105" i="1"/>
  <c r="EJ105" i="1"/>
  <c r="EF105" i="1"/>
  <c r="DZ105" i="1"/>
  <c r="DV105" i="1"/>
  <c r="DP105" i="1"/>
  <c r="DL105" i="1"/>
  <c r="DF105" i="1"/>
  <c r="DB105" i="1"/>
  <c r="CT105" i="1"/>
  <c r="CR105" i="1"/>
  <c r="CK105" i="1"/>
  <c r="CF105" i="1"/>
  <c r="CB105" i="1"/>
  <c r="BV105" i="1"/>
  <c r="BR105" i="1"/>
  <c r="BL105" i="1"/>
  <c r="BH105" i="1"/>
  <c r="BB105" i="1"/>
  <c r="AX105" i="1"/>
  <c r="AP105" i="1"/>
  <c r="AS105" i="1" s="1"/>
  <c r="AN105" i="1"/>
  <c r="AH105" i="1"/>
  <c r="AD105" i="1"/>
  <c r="V105" i="1"/>
  <c r="Y105" i="1" s="1"/>
  <c r="T105" i="1"/>
  <c r="GL104" i="1"/>
  <c r="GH104" i="1"/>
  <c r="GF104" i="1"/>
  <c r="GD104" i="1"/>
  <c r="GB104" i="1"/>
  <c r="FX104" i="1"/>
  <c r="FV104" i="1"/>
  <c r="FT104" i="1"/>
  <c r="FR104" i="1"/>
  <c r="FN104" i="1"/>
  <c r="FC104" i="1"/>
  <c r="EJ104" i="1"/>
  <c r="EF104" i="1"/>
  <c r="DZ104" i="1"/>
  <c r="DV104" i="1"/>
  <c r="DP104" i="1"/>
  <c r="DL104" i="1"/>
  <c r="DF104" i="1"/>
  <c r="DB104" i="1"/>
  <c r="CT104" i="1"/>
  <c r="CR104" i="1"/>
  <c r="CK104" i="1"/>
  <c r="EU104" i="1" s="1"/>
  <c r="CF104" i="1"/>
  <c r="CB104" i="1"/>
  <c r="BV104" i="1"/>
  <c r="BR104" i="1"/>
  <c r="BL104" i="1"/>
  <c r="BH104" i="1"/>
  <c r="BB104" i="1"/>
  <c r="AX104" i="1"/>
  <c r="AP104" i="1"/>
  <c r="AS104" i="1" s="1"/>
  <c r="AN104" i="1"/>
  <c r="AH104" i="1"/>
  <c r="AD104" i="1"/>
  <c r="V104" i="1"/>
  <c r="T104" i="1"/>
  <c r="GL103" i="1"/>
  <c r="GH103" i="1"/>
  <c r="GF103" i="1"/>
  <c r="GD103" i="1"/>
  <c r="GB103" i="1"/>
  <c r="FX103" i="1"/>
  <c r="FV103" i="1"/>
  <c r="FT103" i="1"/>
  <c r="FR103" i="1"/>
  <c r="FM103" i="1"/>
  <c r="FF103" i="1"/>
  <c r="FE103" i="1"/>
  <c r="EO103" i="1"/>
  <c r="EJ103" i="1"/>
  <c r="EF103" i="1"/>
  <c r="DZ103" i="1"/>
  <c r="DV103" i="1"/>
  <c r="DP103" i="1"/>
  <c r="DL103" i="1"/>
  <c r="DF103" i="1"/>
  <c r="DB103" i="1"/>
  <c r="CT103" i="1"/>
  <c r="CR103" i="1"/>
  <c r="CK103" i="1"/>
  <c r="CF103" i="1"/>
  <c r="CB103" i="1"/>
  <c r="BV103" i="1"/>
  <c r="BR103" i="1"/>
  <c r="BL103" i="1"/>
  <c r="BH103" i="1"/>
  <c r="BB103" i="1"/>
  <c r="AX103" i="1"/>
  <c r="AP103" i="1"/>
  <c r="AN103" i="1"/>
  <c r="AH103" i="1"/>
  <c r="AD103" i="1"/>
  <c r="V103" i="1"/>
  <c r="Y103" i="1" s="1"/>
  <c r="T103" i="1"/>
  <c r="GL102" i="1"/>
  <c r="GH102" i="1"/>
  <c r="GF102" i="1"/>
  <c r="GD102" i="1"/>
  <c r="GB102" i="1"/>
  <c r="FX102" i="1"/>
  <c r="FV102" i="1"/>
  <c r="FT102" i="1"/>
  <c r="FR102" i="1"/>
  <c r="FN102" i="1"/>
  <c r="FC102" i="1"/>
  <c r="EJ102" i="1"/>
  <c r="EF102" i="1"/>
  <c r="DZ102" i="1"/>
  <c r="DV102" i="1"/>
  <c r="DP102" i="1"/>
  <c r="DL102" i="1"/>
  <c r="DF102" i="1"/>
  <c r="DB102" i="1"/>
  <c r="CT102" i="1"/>
  <c r="CR102" i="1"/>
  <c r="CK102" i="1"/>
  <c r="EU102" i="1" s="1"/>
  <c r="CF102" i="1"/>
  <c r="CB102" i="1"/>
  <c r="BV102" i="1"/>
  <c r="BR102" i="1"/>
  <c r="BL102" i="1"/>
  <c r="BH102" i="1"/>
  <c r="BB102" i="1"/>
  <c r="AX102" i="1"/>
  <c r="AP102" i="1"/>
  <c r="AN102" i="1"/>
  <c r="AH102" i="1"/>
  <c r="AD102" i="1"/>
  <c r="V102" i="1"/>
  <c r="Y102" i="1" s="1"/>
  <c r="T102" i="1"/>
  <c r="GL101" i="1"/>
  <c r="GH101" i="1"/>
  <c r="GF101" i="1"/>
  <c r="GD101" i="1"/>
  <c r="GB101" i="1"/>
  <c r="FX101" i="1"/>
  <c r="FV101" i="1"/>
  <c r="FT101" i="1"/>
  <c r="FR101" i="1"/>
  <c r="FM101" i="1"/>
  <c r="FF101" i="1"/>
  <c r="FE101" i="1"/>
  <c r="EO101" i="1"/>
  <c r="EJ101" i="1"/>
  <c r="EF101" i="1"/>
  <c r="DZ101" i="1"/>
  <c r="DV101" i="1"/>
  <c r="DP101" i="1"/>
  <c r="DL101" i="1"/>
  <c r="DF101" i="1"/>
  <c r="DB101" i="1"/>
  <c r="CT101" i="1"/>
  <c r="CR101" i="1"/>
  <c r="CK101" i="1"/>
  <c r="CF101" i="1"/>
  <c r="CB101" i="1"/>
  <c r="BV101" i="1"/>
  <c r="BR101" i="1"/>
  <c r="BL101" i="1"/>
  <c r="BH101" i="1"/>
  <c r="BB101" i="1"/>
  <c r="AX101" i="1"/>
  <c r="AP101" i="1"/>
  <c r="AN101" i="1"/>
  <c r="AH101" i="1"/>
  <c r="AD101" i="1"/>
  <c r="V101" i="1"/>
  <c r="Y101" i="1" s="1"/>
  <c r="T101" i="1"/>
  <c r="GL100" i="1"/>
  <c r="GH100" i="1"/>
  <c r="GF100" i="1"/>
  <c r="GD100" i="1"/>
  <c r="GB100" i="1"/>
  <c r="FX100" i="1"/>
  <c r="FV100" i="1"/>
  <c r="FT100" i="1"/>
  <c r="FR100" i="1"/>
  <c r="FN100" i="1"/>
  <c r="EO100" i="1"/>
  <c r="EJ100" i="1"/>
  <c r="EF100" i="1"/>
  <c r="DZ100" i="1"/>
  <c r="DV100" i="1"/>
  <c r="DP100" i="1"/>
  <c r="DL100" i="1"/>
  <c r="DF100" i="1"/>
  <c r="DB100" i="1"/>
  <c r="CT100" i="1"/>
  <c r="CR100" i="1"/>
  <c r="CK100" i="1"/>
  <c r="CF100" i="1"/>
  <c r="CB100" i="1"/>
  <c r="BV100" i="1"/>
  <c r="BR100" i="1"/>
  <c r="BL100" i="1"/>
  <c r="BH100" i="1"/>
  <c r="BB100" i="1"/>
  <c r="AX100" i="1"/>
  <c r="AP100" i="1"/>
  <c r="AN100" i="1"/>
  <c r="AH100" i="1"/>
  <c r="AD100" i="1"/>
  <c r="V100" i="1"/>
  <c r="T100" i="1"/>
  <c r="GL99" i="1"/>
  <c r="GH99" i="1"/>
  <c r="GF99" i="1"/>
  <c r="GD99" i="1"/>
  <c r="GB99" i="1"/>
  <c r="FX99" i="1"/>
  <c r="FV99" i="1"/>
  <c r="FT99" i="1"/>
  <c r="FR99" i="1"/>
  <c r="FM99" i="1"/>
  <c r="FF99" i="1"/>
  <c r="FE99" i="1"/>
  <c r="EO99" i="1"/>
  <c r="EJ99" i="1"/>
  <c r="EF99" i="1"/>
  <c r="DZ99" i="1"/>
  <c r="DV99" i="1"/>
  <c r="DP99" i="1"/>
  <c r="DL99" i="1"/>
  <c r="DF99" i="1"/>
  <c r="DB99" i="1"/>
  <c r="CT99" i="1"/>
  <c r="CW99" i="1" s="1"/>
  <c r="CR99" i="1"/>
  <c r="CK99" i="1"/>
  <c r="CF99" i="1"/>
  <c r="CB99" i="1"/>
  <c r="BV99" i="1"/>
  <c r="BR99" i="1"/>
  <c r="BL99" i="1"/>
  <c r="BH99" i="1"/>
  <c r="BB99" i="1"/>
  <c r="AX99" i="1"/>
  <c r="AP99" i="1"/>
  <c r="AN99" i="1"/>
  <c r="AH99" i="1"/>
  <c r="AD99" i="1"/>
  <c r="V99" i="1"/>
  <c r="T99" i="1"/>
  <c r="GL98" i="1"/>
  <c r="GH98" i="1"/>
  <c r="GF98" i="1"/>
  <c r="GD98" i="1"/>
  <c r="GB98" i="1"/>
  <c r="FX98" i="1"/>
  <c r="FV98" i="1"/>
  <c r="FT98" i="1"/>
  <c r="FR98" i="1"/>
  <c r="FN98" i="1"/>
  <c r="EJ98" i="1"/>
  <c r="EF98" i="1"/>
  <c r="DZ98" i="1"/>
  <c r="DV98" i="1"/>
  <c r="ER98" i="1"/>
  <c r="DP98" i="1"/>
  <c r="DL98" i="1"/>
  <c r="DF98" i="1"/>
  <c r="DB98" i="1"/>
  <c r="CT98" i="1"/>
  <c r="CW98" i="1" s="1"/>
  <c r="CR98" i="1"/>
  <c r="CK98" i="1"/>
  <c r="EU98" i="1" s="1"/>
  <c r="CF98" i="1"/>
  <c r="CB98" i="1"/>
  <c r="BV98" i="1"/>
  <c r="BR98" i="1"/>
  <c r="BL98" i="1"/>
  <c r="BH98" i="1"/>
  <c r="BB98" i="1"/>
  <c r="AX98" i="1"/>
  <c r="AP98" i="1"/>
  <c r="AN98" i="1"/>
  <c r="AH98" i="1"/>
  <c r="AD98" i="1"/>
  <c r="V98" i="1"/>
  <c r="Y98" i="1" s="1"/>
  <c r="T98" i="1"/>
  <c r="GL97" i="1"/>
  <c r="GH97" i="1"/>
  <c r="GF97" i="1"/>
  <c r="GD97" i="1"/>
  <c r="GB97" i="1"/>
  <c r="FX97" i="1"/>
  <c r="FV97" i="1"/>
  <c r="FT97" i="1"/>
  <c r="FR97" i="1"/>
  <c r="FM97" i="1"/>
  <c r="FF97" i="1"/>
  <c r="FE97" i="1"/>
  <c r="EO97" i="1"/>
  <c r="EJ97" i="1"/>
  <c r="EF97" i="1"/>
  <c r="DZ97" i="1"/>
  <c r="DV97" i="1"/>
  <c r="DP97" i="1"/>
  <c r="DL97" i="1"/>
  <c r="DF97" i="1"/>
  <c r="DB97" i="1"/>
  <c r="CT97" i="1"/>
  <c r="CW97" i="1" s="1"/>
  <c r="CR97" i="1"/>
  <c r="CK97" i="1"/>
  <c r="CF97" i="1"/>
  <c r="CB97" i="1"/>
  <c r="BV97" i="1"/>
  <c r="BR97" i="1"/>
  <c r="BL97" i="1"/>
  <c r="BH97" i="1"/>
  <c r="BB97" i="1"/>
  <c r="AX97" i="1"/>
  <c r="AP97" i="1"/>
  <c r="AN97" i="1"/>
  <c r="AH97" i="1"/>
  <c r="AD97" i="1"/>
  <c r="V97" i="1"/>
  <c r="T97" i="1"/>
  <c r="GL96" i="1"/>
  <c r="GH96" i="1"/>
  <c r="GF96" i="1"/>
  <c r="GD96" i="1"/>
  <c r="GB96" i="1"/>
  <c r="FX96" i="1"/>
  <c r="FV96" i="1"/>
  <c r="FT96" i="1"/>
  <c r="FR96" i="1"/>
  <c r="FN96" i="1"/>
  <c r="EJ96" i="1"/>
  <c r="EF96" i="1"/>
  <c r="DZ96" i="1"/>
  <c r="DV96" i="1"/>
  <c r="ES96" i="1"/>
  <c r="DP96" i="1"/>
  <c r="DL96" i="1"/>
  <c r="DF96" i="1"/>
  <c r="DB96" i="1"/>
  <c r="CT96" i="1"/>
  <c r="CR96" i="1"/>
  <c r="CK96" i="1"/>
  <c r="EU96" i="1" s="1"/>
  <c r="CF96" i="1"/>
  <c r="CB96" i="1"/>
  <c r="BV96" i="1"/>
  <c r="BR96" i="1"/>
  <c r="BL96" i="1"/>
  <c r="BH96" i="1"/>
  <c r="BB96" i="1"/>
  <c r="AX96" i="1"/>
  <c r="AP96" i="1"/>
  <c r="AN96" i="1"/>
  <c r="AH96" i="1"/>
  <c r="AD96" i="1"/>
  <c r="V96" i="1"/>
  <c r="T96" i="1"/>
  <c r="GL95" i="1"/>
  <c r="GH95" i="1"/>
  <c r="GF95" i="1"/>
  <c r="GD95" i="1"/>
  <c r="GB95" i="1"/>
  <c r="FX95" i="1"/>
  <c r="FV95" i="1"/>
  <c r="FT95" i="1"/>
  <c r="FR95" i="1"/>
  <c r="FM95" i="1"/>
  <c r="FF95" i="1"/>
  <c r="FE95" i="1"/>
  <c r="EO95" i="1"/>
  <c r="EJ95" i="1"/>
  <c r="EF95" i="1"/>
  <c r="DZ95" i="1"/>
  <c r="DV95" i="1"/>
  <c r="DP95" i="1"/>
  <c r="DL95" i="1"/>
  <c r="DF95" i="1"/>
  <c r="DB95" i="1"/>
  <c r="CT95" i="1"/>
  <c r="CR95" i="1"/>
  <c r="CK95" i="1"/>
  <c r="CF95" i="1"/>
  <c r="CB95" i="1"/>
  <c r="BV95" i="1"/>
  <c r="BR95" i="1"/>
  <c r="BL95" i="1"/>
  <c r="BH95" i="1"/>
  <c r="BB95" i="1"/>
  <c r="AX95" i="1"/>
  <c r="AP95" i="1"/>
  <c r="AN95" i="1"/>
  <c r="AH95" i="1"/>
  <c r="AD95" i="1"/>
  <c r="V95" i="1"/>
  <c r="Y95" i="1" s="1"/>
  <c r="T95" i="1"/>
  <c r="GL94" i="1"/>
  <c r="GH94" i="1"/>
  <c r="GF94" i="1"/>
  <c r="GD94" i="1"/>
  <c r="GB94" i="1"/>
  <c r="FX94" i="1"/>
  <c r="FV94" i="1"/>
  <c r="FT94" i="1"/>
  <c r="FR94" i="1"/>
  <c r="FN94" i="1"/>
  <c r="EJ94" i="1"/>
  <c r="EF94" i="1"/>
  <c r="DZ94" i="1"/>
  <c r="DV94" i="1"/>
  <c r="DP94" i="1"/>
  <c r="DL94" i="1"/>
  <c r="DF94" i="1"/>
  <c r="DB94" i="1"/>
  <c r="CT94" i="1"/>
  <c r="CW94" i="1" s="1"/>
  <c r="CR94" i="1"/>
  <c r="CK94" i="1"/>
  <c r="CF94" i="1"/>
  <c r="CB94" i="1"/>
  <c r="BV94" i="1"/>
  <c r="BR94" i="1"/>
  <c r="BL94" i="1"/>
  <c r="BH94" i="1"/>
  <c r="BB94" i="1"/>
  <c r="AX94" i="1"/>
  <c r="AP94" i="1"/>
  <c r="AN94" i="1"/>
  <c r="AH94" i="1"/>
  <c r="AD94" i="1"/>
  <c r="V94" i="1"/>
  <c r="Y94" i="1" s="1"/>
  <c r="T94" i="1"/>
  <c r="GL93" i="1"/>
  <c r="GH93" i="1"/>
  <c r="GF93" i="1"/>
  <c r="GD93" i="1"/>
  <c r="GB93" i="1"/>
  <c r="FX93" i="1"/>
  <c r="FV93" i="1"/>
  <c r="FT93" i="1"/>
  <c r="FR93" i="1"/>
  <c r="FM93" i="1"/>
  <c r="FF93" i="1"/>
  <c r="FE93" i="1"/>
  <c r="EO93" i="1"/>
  <c r="EJ93" i="1"/>
  <c r="EF93" i="1"/>
  <c r="DZ93" i="1"/>
  <c r="DV93" i="1"/>
  <c r="DP93" i="1"/>
  <c r="DL93" i="1"/>
  <c r="DF93" i="1"/>
  <c r="DB93" i="1"/>
  <c r="CT93" i="1"/>
  <c r="CR93" i="1"/>
  <c r="CK93" i="1"/>
  <c r="CF93" i="1"/>
  <c r="CB93" i="1"/>
  <c r="BV93" i="1"/>
  <c r="BR93" i="1"/>
  <c r="BL93" i="1"/>
  <c r="BH93" i="1"/>
  <c r="BB93" i="1"/>
  <c r="AX93" i="1"/>
  <c r="AP93" i="1"/>
  <c r="AS93" i="1" s="1"/>
  <c r="AN93" i="1"/>
  <c r="AH93" i="1"/>
  <c r="AD93" i="1"/>
  <c r="V93" i="1"/>
  <c r="Y93" i="1" s="1"/>
  <c r="T93" i="1"/>
  <c r="GL92" i="1"/>
  <c r="GH92" i="1"/>
  <c r="GF92" i="1"/>
  <c r="GD92" i="1"/>
  <c r="GB92" i="1"/>
  <c r="FX92" i="1"/>
  <c r="FV92" i="1"/>
  <c r="FT92" i="1"/>
  <c r="FR92" i="1"/>
  <c r="FN92" i="1"/>
  <c r="FC92" i="1"/>
  <c r="EJ92" i="1"/>
  <c r="EF92" i="1"/>
  <c r="DZ92" i="1"/>
  <c r="DV92" i="1"/>
  <c r="DP92" i="1"/>
  <c r="DL92" i="1"/>
  <c r="DF92" i="1"/>
  <c r="DB92" i="1"/>
  <c r="CT92" i="1"/>
  <c r="CR92" i="1"/>
  <c r="CK92" i="1"/>
  <c r="EU92" i="1" s="1"/>
  <c r="CF92" i="1"/>
  <c r="CB92" i="1"/>
  <c r="BV92" i="1"/>
  <c r="BR92" i="1"/>
  <c r="BL92" i="1"/>
  <c r="BH92" i="1"/>
  <c r="CN92" i="1"/>
  <c r="BB92" i="1"/>
  <c r="AX92" i="1"/>
  <c r="AP92" i="1"/>
  <c r="AN92" i="1"/>
  <c r="AH92" i="1"/>
  <c r="AD92" i="1"/>
  <c r="V92" i="1"/>
  <c r="T92" i="1"/>
  <c r="GL91" i="1"/>
  <c r="GH91" i="1"/>
  <c r="GF91" i="1"/>
  <c r="GD91" i="1"/>
  <c r="GB91" i="1"/>
  <c r="FX91" i="1"/>
  <c r="FV91" i="1"/>
  <c r="FT91" i="1"/>
  <c r="FR91" i="1"/>
  <c r="FM91" i="1"/>
  <c r="FF91" i="1"/>
  <c r="FE91" i="1"/>
  <c r="EO91" i="1"/>
  <c r="EJ91" i="1"/>
  <c r="EF91" i="1"/>
  <c r="DZ91" i="1"/>
  <c r="DV91" i="1"/>
  <c r="DP91" i="1"/>
  <c r="DL91" i="1"/>
  <c r="DF91" i="1"/>
  <c r="DB91" i="1"/>
  <c r="CT91" i="1"/>
  <c r="CW91" i="1" s="1"/>
  <c r="CR91" i="1"/>
  <c r="CK91" i="1"/>
  <c r="CF91" i="1"/>
  <c r="CB91" i="1"/>
  <c r="BV91" i="1"/>
  <c r="BR91" i="1"/>
  <c r="BL91" i="1"/>
  <c r="BH91" i="1"/>
  <c r="BB91" i="1"/>
  <c r="AX91" i="1"/>
  <c r="AP91" i="1"/>
  <c r="AS91" i="1" s="1"/>
  <c r="AN91" i="1"/>
  <c r="AH91" i="1"/>
  <c r="AD91" i="1"/>
  <c r="V91" i="1"/>
  <c r="T91" i="1"/>
  <c r="GL90" i="1"/>
  <c r="GH90" i="1"/>
  <c r="GF90" i="1"/>
  <c r="GD90" i="1"/>
  <c r="GB90" i="1"/>
  <c r="FX90" i="1"/>
  <c r="FV90" i="1"/>
  <c r="FT90" i="1"/>
  <c r="FR90" i="1"/>
  <c r="FN90" i="1"/>
  <c r="EJ90" i="1"/>
  <c r="EF90" i="1"/>
  <c r="DZ90" i="1"/>
  <c r="DV90" i="1"/>
  <c r="DP90" i="1"/>
  <c r="DL90" i="1"/>
  <c r="DF90" i="1"/>
  <c r="DB90" i="1"/>
  <c r="CT90" i="1"/>
  <c r="CR90" i="1"/>
  <c r="CK90" i="1"/>
  <c r="EU90" i="1" s="1"/>
  <c r="CF90" i="1"/>
  <c r="CB90" i="1"/>
  <c r="BV90" i="1"/>
  <c r="BR90" i="1"/>
  <c r="BL90" i="1"/>
  <c r="BH90" i="1"/>
  <c r="BB90" i="1"/>
  <c r="AX90" i="1"/>
  <c r="AP90" i="1"/>
  <c r="AN90" i="1"/>
  <c r="AH90" i="1"/>
  <c r="AD90" i="1"/>
  <c r="V90" i="1"/>
  <c r="Y90" i="1" s="1"/>
  <c r="T90" i="1"/>
  <c r="GL89" i="1"/>
  <c r="GH89" i="1"/>
  <c r="GF89" i="1"/>
  <c r="GD89" i="1"/>
  <c r="GB89" i="1"/>
  <c r="FX89" i="1"/>
  <c r="FV89" i="1"/>
  <c r="FT89" i="1"/>
  <c r="FR89" i="1"/>
  <c r="FM89" i="1"/>
  <c r="FF89" i="1"/>
  <c r="FE89" i="1"/>
  <c r="EO89" i="1"/>
  <c r="EJ89" i="1"/>
  <c r="EF89" i="1"/>
  <c r="DZ89" i="1"/>
  <c r="DV89" i="1"/>
  <c r="DP89" i="1"/>
  <c r="DL89" i="1"/>
  <c r="DF89" i="1"/>
  <c r="DB89" i="1"/>
  <c r="CT89" i="1"/>
  <c r="CR89" i="1"/>
  <c r="CK89" i="1"/>
  <c r="CF89" i="1"/>
  <c r="CB89" i="1"/>
  <c r="BV89" i="1"/>
  <c r="BR89" i="1"/>
  <c r="BL89" i="1"/>
  <c r="BH89" i="1"/>
  <c r="BB89" i="1"/>
  <c r="AX89" i="1"/>
  <c r="AP89" i="1"/>
  <c r="AS89" i="1" s="1"/>
  <c r="AN89" i="1"/>
  <c r="AH89" i="1"/>
  <c r="AD89" i="1"/>
  <c r="V89" i="1"/>
  <c r="T89" i="1"/>
  <c r="GL88" i="1"/>
  <c r="GH88" i="1"/>
  <c r="GF88" i="1"/>
  <c r="GD88" i="1"/>
  <c r="GB88" i="1"/>
  <c r="FX88" i="1"/>
  <c r="FV88" i="1"/>
  <c r="FT88" i="1"/>
  <c r="FR88" i="1"/>
  <c r="FN88" i="1"/>
  <c r="EJ88" i="1"/>
  <c r="EF88" i="1"/>
  <c r="DZ88" i="1"/>
  <c r="DV88" i="1"/>
  <c r="DP88" i="1"/>
  <c r="DL88" i="1"/>
  <c r="DF88" i="1"/>
  <c r="DB88" i="1"/>
  <c r="CT88" i="1"/>
  <c r="CR88" i="1"/>
  <c r="CK88" i="1"/>
  <c r="CF88" i="1"/>
  <c r="CB88" i="1"/>
  <c r="BV88" i="1"/>
  <c r="BR88" i="1"/>
  <c r="BL88" i="1"/>
  <c r="BH88" i="1"/>
  <c r="BB88" i="1"/>
  <c r="AX88" i="1"/>
  <c r="AP88" i="1"/>
  <c r="AN88" i="1"/>
  <c r="AH88" i="1"/>
  <c r="AD88" i="1"/>
  <c r="V88" i="1"/>
  <c r="Y88" i="1" s="1"/>
  <c r="T88" i="1"/>
  <c r="GL87" i="1"/>
  <c r="GH87" i="1"/>
  <c r="GF87" i="1"/>
  <c r="GD87" i="1"/>
  <c r="GB87" i="1"/>
  <c r="FX87" i="1"/>
  <c r="FV87" i="1"/>
  <c r="FT87" i="1"/>
  <c r="FR87" i="1"/>
  <c r="FM87" i="1"/>
  <c r="FF87" i="1"/>
  <c r="FE87" i="1"/>
  <c r="EO87" i="1"/>
  <c r="EJ87" i="1"/>
  <c r="EF87" i="1"/>
  <c r="DZ87" i="1"/>
  <c r="DV87" i="1"/>
  <c r="DP87" i="1"/>
  <c r="DL87" i="1"/>
  <c r="DF87" i="1"/>
  <c r="DB87" i="1"/>
  <c r="CT87" i="1"/>
  <c r="CR87" i="1"/>
  <c r="CK87" i="1"/>
  <c r="CF87" i="1"/>
  <c r="CB87" i="1"/>
  <c r="BV87" i="1"/>
  <c r="BR87" i="1"/>
  <c r="BL87" i="1"/>
  <c r="BH87" i="1"/>
  <c r="BB87" i="1"/>
  <c r="AX87" i="1"/>
  <c r="AP87" i="1"/>
  <c r="AN87" i="1"/>
  <c r="AH87" i="1"/>
  <c r="AD87" i="1"/>
  <c r="V87" i="1"/>
  <c r="Y87" i="1" s="1"/>
  <c r="T87" i="1"/>
  <c r="GL86" i="1"/>
  <c r="GH86" i="1"/>
  <c r="GF86" i="1"/>
  <c r="GD86" i="1"/>
  <c r="GB86" i="1"/>
  <c r="FX86" i="1"/>
  <c r="FV86" i="1"/>
  <c r="FT86" i="1"/>
  <c r="FR86" i="1"/>
  <c r="FN86" i="1"/>
  <c r="EJ86" i="1"/>
  <c r="EF86" i="1"/>
  <c r="DZ86" i="1"/>
  <c r="DV86" i="1"/>
  <c r="DP86" i="1"/>
  <c r="DL86" i="1"/>
  <c r="DF86" i="1"/>
  <c r="DB86" i="1"/>
  <c r="CT86" i="1"/>
  <c r="CR86" i="1"/>
  <c r="CK86" i="1"/>
  <c r="EU86" i="1" s="1"/>
  <c r="CF86" i="1"/>
  <c r="CB86" i="1"/>
  <c r="BV86" i="1"/>
  <c r="BR86" i="1"/>
  <c r="BL86" i="1"/>
  <c r="BH86" i="1"/>
  <c r="BB86" i="1"/>
  <c r="AX86" i="1"/>
  <c r="AP86" i="1"/>
  <c r="AN86" i="1"/>
  <c r="AH86" i="1"/>
  <c r="AD86" i="1"/>
  <c r="V86" i="1"/>
  <c r="T86" i="1"/>
  <c r="GL85" i="1"/>
  <c r="GH85" i="1"/>
  <c r="GF85" i="1"/>
  <c r="GD85" i="1"/>
  <c r="GB85" i="1"/>
  <c r="FX85" i="1"/>
  <c r="FV85" i="1"/>
  <c r="FT85" i="1"/>
  <c r="FR85" i="1"/>
  <c r="FM85" i="1"/>
  <c r="FF85" i="1"/>
  <c r="FE85" i="1"/>
  <c r="EO85" i="1"/>
  <c r="EJ85" i="1"/>
  <c r="EF85" i="1"/>
  <c r="DZ85" i="1"/>
  <c r="DV85" i="1"/>
  <c r="DP85" i="1"/>
  <c r="DL85" i="1"/>
  <c r="DF85" i="1"/>
  <c r="DB85" i="1"/>
  <c r="CT85" i="1"/>
  <c r="CR85" i="1"/>
  <c r="CK85" i="1"/>
  <c r="CF85" i="1"/>
  <c r="CB85" i="1"/>
  <c r="BV85" i="1"/>
  <c r="BR85" i="1"/>
  <c r="BL85" i="1"/>
  <c r="BH85" i="1"/>
  <c r="BB85" i="1"/>
  <c r="AX85" i="1"/>
  <c r="AP85" i="1"/>
  <c r="AS85" i="1" s="1"/>
  <c r="AN85" i="1"/>
  <c r="AH85" i="1"/>
  <c r="AD85" i="1"/>
  <c r="V85" i="1"/>
  <c r="T85" i="1"/>
  <c r="GL84" i="1"/>
  <c r="GH84" i="1"/>
  <c r="GF84" i="1"/>
  <c r="GD84" i="1"/>
  <c r="GB84" i="1"/>
  <c r="FX84" i="1"/>
  <c r="FV84" i="1"/>
  <c r="FT84" i="1"/>
  <c r="FR84" i="1"/>
  <c r="FN84" i="1"/>
  <c r="EJ84" i="1"/>
  <c r="EF84" i="1"/>
  <c r="DZ84" i="1"/>
  <c r="DV84" i="1"/>
  <c r="DP84" i="1"/>
  <c r="DL84" i="1"/>
  <c r="DF84" i="1"/>
  <c r="DB84" i="1"/>
  <c r="CT84" i="1"/>
  <c r="CR84" i="1"/>
  <c r="CK84" i="1"/>
  <c r="EU84" i="1" s="1"/>
  <c r="CF84" i="1"/>
  <c r="CB84" i="1"/>
  <c r="BV84" i="1"/>
  <c r="BR84" i="1"/>
  <c r="BL84" i="1"/>
  <c r="BH84" i="1"/>
  <c r="BB84" i="1"/>
  <c r="AX84" i="1"/>
  <c r="AP84" i="1"/>
  <c r="AN84" i="1"/>
  <c r="AH84" i="1"/>
  <c r="AD84" i="1"/>
  <c r="V84" i="1"/>
  <c r="Y84" i="1" s="1"/>
  <c r="T84" i="1"/>
  <c r="GL83" i="1"/>
  <c r="GH83" i="1"/>
  <c r="GF83" i="1"/>
  <c r="GD83" i="1"/>
  <c r="GB83" i="1"/>
  <c r="FX83" i="1"/>
  <c r="FV83" i="1"/>
  <c r="FT83" i="1"/>
  <c r="FR83" i="1"/>
  <c r="FM83" i="1"/>
  <c r="FF83" i="1"/>
  <c r="FE83" i="1"/>
  <c r="EO83" i="1"/>
  <c r="EJ83" i="1"/>
  <c r="EF83" i="1"/>
  <c r="DZ83" i="1"/>
  <c r="DV83" i="1"/>
  <c r="DP83" i="1"/>
  <c r="DL83" i="1"/>
  <c r="DF83" i="1"/>
  <c r="DB83" i="1"/>
  <c r="CT83" i="1"/>
  <c r="CW83" i="1" s="1"/>
  <c r="CR83" i="1"/>
  <c r="CK83" i="1"/>
  <c r="CF83" i="1"/>
  <c r="CB83" i="1"/>
  <c r="BV83" i="1"/>
  <c r="BR83" i="1"/>
  <c r="BL83" i="1"/>
  <c r="BH83" i="1"/>
  <c r="BB83" i="1"/>
  <c r="AX83" i="1"/>
  <c r="AP83" i="1"/>
  <c r="AN83" i="1"/>
  <c r="AH83" i="1"/>
  <c r="AD83" i="1"/>
  <c r="V83" i="1"/>
  <c r="T83" i="1"/>
  <c r="GL82" i="1"/>
  <c r="GH82" i="1"/>
  <c r="GF82" i="1"/>
  <c r="GD82" i="1"/>
  <c r="GB82" i="1"/>
  <c r="FX82" i="1"/>
  <c r="FV82" i="1"/>
  <c r="FT82" i="1"/>
  <c r="FR82" i="1"/>
  <c r="FN82" i="1"/>
  <c r="EJ82" i="1"/>
  <c r="EF82" i="1"/>
  <c r="DZ82" i="1"/>
  <c r="DV82" i="1"/>
  <c r="ER82" i="1"/>
  <c r="DP82" i="1"/>
  <c r="DL82" i="1"/>
  <c r="DF82" i="1"/>
  <c r="DB82" i="1"/>
  <c r="CT82" i="1"/>
  <c r="CW82" i="1" s="1"/>
  <c r="CR82" i="1"/>
  <c r="CK82" i="1"/>
  <c r="CF82" i="1"/>
  <c r="CB82" i="1"/>
  <c r="BV82" i="1"/>
  <c r="BR82" i="1"/>
  <c r="BL82" i="1"/>
  <c r="BH82" i="1"/>
  <c r="BB82" i="1"/>
  <c r="AX82" i="1"/>
  <c r="AP82" i="1"/>
  <c r="AN82" i="1"/>
  <c r="AH82" i="1"/>
  <c r="AD82" i="1"/>
  <c r="V82" i="1"/>
  <c r="T82" i="1"/>
  <c r="GL81" i="1"/>
  <c r="GH81" i="1"/>
  <c r="GF81" i="1"/>
  <c r="GD81" i="1"/>
  <c r="GB81" i="1"/>
  <c r="FX81" i="1"/>
  <c r="FV81" i="1"/>
  <c r="FT81" i="1"/>
  <c r="FR81" i="1"/>
  <c r="FM81" i="1"/>
  <c r="FF81" i="1"/>
  <c r="FE81" i="1"/>
  <c r="EO81" i="1"/>
  <c r="EJ81" i="1"/>
  <c r="EF81" i="1"/>
  <c r="DZ81" i="1"/>
  <c r="DV81" i="1"/>
  <c r="DP81" i="1"/>
  <c r="DL81" i="1"/>
  <c r="DF81" i="1"/>
  <c r="DB81" i="1"/>
  <c r="CT81" i="1"/>
  <c r="CW81" i="1" s="1"/>
  <c r="CR81" i="1"/>
  <c r="CK81" i="1"/>
  <c r="CF81" i="1"/>
  <c r="CB81" i="1"/>
  <c r="BV81" i="1"/>
  <c r="BR81" i="1"/>
  <c r="BL81" i="1"/>
  <c r="BH81" i="1"/>
  <c r="BB81" i="1"/>
  <c r="AX81" i="1"/>
  <c r="AP81" i="1"/>
  <c r="AN81" i="1"/>
  <c r="AH81" i="1"/>
  <c r="AD81" i="1"/>
  <c r="V81" i="1"/>
  <c r="T81" i="1"/>
  <c r="GL80" i="1"/>
  <c r="GH80" i="1"/>
  <c r="GF80" i="1"/>
  <c r="GD80" i="1"/>
  <c r="GB80" i="1"/>
  <c r="FX80" i="1"/>
  <c r="FV80" i="1"/>
  <c r="FT80" i="1"/>
  <c r="FR80" i="1"/>
  <c r="FN80" i="1"/>
  <c r="FC80" i="1"/>
  <c r="EJ80" i="1"/>
  <c r="EF80" i="1"/>
  <c r="DZ80" i="1"/>
  <c r="DV80" i="1"/>
  <c r="DP80" i="1"/>
  <c r="DL80" i="1"/>
  <c r="DF80" i="1"/>
  <c r="DB80" i="1"/>
  <c r="CT80" i="1"/>
  <c r="CW80" i="1" s="1"/>
  <c r="CR80" i="1"/>
  <c r="CK80" i="1"/>
  <c r="EU80" i="1" s="1"/>
  <c r="CF80" i="1"/>
  <c r="CB80" i="1"/>
  <c r="BV80" i="1"/>
  <c r="BR80" i="1"/>
  <c r="BL80" i="1"/>
  <c r="BH80" i="1"/>
  <c r="BB80" i="1"/>
  <c r="AX80" i="1"/>
  <c r="AP80" i="1"/>
  <c r="AN80" i="1"/>
  <c r="AH80" i="1"/>
  <c r="AD80" i="1"/>
  <c r="V80" i="1"/>
  <c r="T80" i="1"/>
  <c r="GL79" i="1"/>
  <c r="GH79" i="1"/>
  <c r="GF79" i="1"/>
  <c r="GD79" i="1"/>
  <c r="GB79" i="1"/>
  <c r="FX79" i="1"/>
  <c r="FV79" i="1"/>
  <c r="FT79" i="1"/>
  <c r="FR79" i="1"/>
  <c r="FM79" i="1"/>
  <c r="FF79" i="1"/>
  <c r="FE79" i="1"/>
  <c r="EO79" i="1"/>
  <c r="EJ79" i="1"/>
  <c r="EF79" i="1"/>
  <c r="DZ79" i="1"/>
  <c r="DV79" i="1"/>
  <c r="DP79" i="1"/>
  <c r="DL79" i="1"/>
  <c r="DF79" i="1"/>
  <c r="DB79" i="1"/>
  <c r="CT79" i="1"/>
  <c r="CW79" i="1" s="1"/>
  <c r="CR79" i="1"/>
  <c r="CK79" i="1"/>
  <c r="CF79" i="1"/>
  <c r="CB79" i="1"/>
  <c r="BV79" i="1"/>
  <c r="BR79" i="1"/>
  <c r="BL79" i="1"/>
  <c r="BH79" i="1"/>
  <c r="BB79" i="1"/>
  <c r="AX79" i="1"/>
  <c r="AP79" i="1"/>
  <c r="AS79" i="1" s="1"/>
  <c r="AN79" i="1"/>
  <c r="AH79" i="1"/>
  <c r="AD79" i="1"/>
  <c r="V79" i="1"/>
  <c r="Y79" i="1" s="1"/>
  <c r="T79" i="1"/>
  <c r="GL78" i="1"/>
  <c r="GH78" i="1"/>
  <c r="GF78" i="1"/>
  <c r="GD78" i="1"/>
  <c r="GB78" i="1"/>
  <c r="FX78" i="1"/>
  <c r="FV78" i="1"/>
  <c r="FT78" i="1"/>
  <c r="FR78" i="1"/>
  <c r="FN78" i="1"/>
  <c r="FC78" i="1"/>
  <c r="EJ78" i="1"/>
  <c r="EF78" i="1"/>
  <c r="DZ78" i="1"/>
  <c r="DV78" i="1"/>
  <c r="DP78" i="1"/>
  <c r="DL78" i="1"/>
  <c r="DF78" i="1"/>
  <c r="DB78" i="1"/>
  <c r="CT78" i="1"/>
  <c r="CR78" i="1"/>
  <c r="CK78" i="1"/>
  <c r="EU78" i="1" s="1"/>
  <c r="CF78" i="1"/>
  <c r="CB78" i="1"/>
  <c r="BV78" i="1"/>
  <c r="BR78" i="1"/>
  <c r="BL78" i="1"/>
  <c r="BH78" i="1"/>
  <c r="BB78" i="1"/>
  <c r="AX78" i="1"/>
  <c r="AP78" i="1"/>
  <c r="AS78" i="1" s="1"/>
  <c r="AN78" i="1"/>
  <c r="AH78" i="1"/>
  <c r="AD78" i="1"/>
  <c r="V78" i="1"/>
  <c r="T78" i="1"/>
  <c r="GL77" i="1"/>
  <c r="GH77" i="1"/>
  <c r="GF77" i="1"/>
  <c r="GD77" i="1"/>
  <c r="GB77" i="1"/>
  <c r="FX77" i="1"/>
  <c r="FV77" i="1"/>
  <c r="FT77" i="1"/>
  <c r="FR77" i="1"/>
  <c r="FM77" i="1"/>
  <c r="FF77" i="1"/>
  <c r="FE77" i="1"/>
  <c r="EO77" i="1"/>
  <c r="EJ77" i="1"/>
  <c r="EF77" i="1"/>
  <c r="DZ77" i="1"/>
  <c r="DV77" i="1"/>
  <c r="DP77" i="1"/>
  <c r="DL77" i="1"/>
  <c r="DF77" i="1"/>
  <c r="DB77" i="1"/>
  <c r="CT77" i="1"/>
  <c r="CR77" i="1"/>
  <c r="CK77" i="1"/>
  <c r="CF77" i="1"/>
  <c r="CB77" i="1"/>
  <c r="BV77" i="1"/>
  <c r="BR77" i="1"/>
  <c r="BL77" i="1"/>
  <c r="BH77" i="1"/>
  <c r="BB77" i="1"/>
  <c r="AX77" i="1"/>
  <c r="AP77" i="1"/>
  <c r="AS77" i="1" s="1"/>
  <c r="AN77" i="1"/>
  <c r="AH77" i="1"/>
  <c r="AD77" i="1"/>
  <c r="V77" i="1"/>
  <c r="T77" i="1"/>
  <c r="GL76" i="1"/>
  <c r="GH76" i="1"/>
  <c r="GF76" i="1"/>
  <c r="GD76" i="1"/>
  <c r="GB76" i="1"/>
  <c r="FX76" i="1"/>
  <c r="FV76" i="1"/>
  <c r="FT76" i="1"/>
  <c r="FR76" i="1"/>
  <c r="FN76" i="1"/>
  <c r="EJ76" i="1"/>
  <c r="EF76" i="1"/>
  <c r="DZ76" i="1"/>
  <c r="DV76" i="1"/>
  <c r="DP76" i="1"/>
  <c r="DL76" i="1"/>
  <c r="DF76" i="1"/>
  <c r="DB76" i="1"/>
  <c r="CT76" i="1"/>
  <c r="CR76" i="1"/>
  <c r="CK76" i="1"/>
  <c r="CF76" i="1"/>
  <c r="CB76" i="1"/>
  <c r="BV76" i="1"/>
  <c r="BR76" i="1"/>
  <c r="BL76" i="1"/>
  <c r="BH76" i="1"/>
  <c r="BB76" i="1"/>
  <c r="AX76" i="1"/>
  <c r="AP76" i="1"/>
  <c r="AN76" i="1"/>
  <c r="AH76" i="1"/>
  <c r="AD76" i="1"/>
  <c r="V76" i="1"/>
  <c r="T76" i="1"/>
  <c r="GL75" i="1"/>
  <c r="GH75" i="1"/>
  <c r="GF75" i="1"/>
  <c r="GD75" i="1"/>
  <c r="GB75" i="1"/>
  <c r="FX75" i="1"/>
  <c r="FV75" i="1"/>
  <c r="FT75" i="1"/>
  <c r="FR75" i="1"/>
  <c r="FM75" i="1"/>
  <c r="FF75" i="1"/>
  <c r="FE75" i="1"/>
  <c r="EO75" i="1"/>
  <c r="EJ75" i="1"/>
  <c r="EF75" i="1"/>
  <c r="DZ75" i="1"/>
  <c r="DV75" i="1"/>
  <c r="DP75" i="1"/>
  <c r="DL75" i="1"/>
  <c r="DF75" i="1"/>
  <c r="DB75" i="1"/>
  <c r="CT75" i="1"/>
  <c r="CR75" i="1"/>
  <c r="CK75" i="1"/>
  <c r="CF75" i="1"/>
  <c r="CB75" i="1"/>
  <c r="BV75" i="1"/>
  <c r="BR75" i="1"/>
  <c r="BL75" i="1"/>
  <c r="BH75" i="1"/>
  <c r="BB75" i="1"/>
  <c r="AX75" i="1"/>
  <c r="AP75" i="1"/>
  <c r="AN75" i="1"/>
  <c r="AH75" i="1"/>
  <c r="AD75" i="1"/>
  <c r="V75" i="1"/>
  <c r="T75" i="1"/>
  <c r="GL74" i="1"/>
  <c r="GH74" i="1"/>
  <c r="GF74" i="1"/>
  <c r="GD74" i="1"/>
  <c r="GB74" i="1"/>
  <c r="FX74" i="1"/>
  <c r="FV74" i="1"/>
  <c r="FT74" i="1"/>
  <c r="FR74" i="1"/>
  <c r="FN74" i="1"/>
  <c r="EJ74" i="1"/>
  <c r="EF74" i="1"/>
  <c r="DZ74" i="1"/>
  <c r="DV74" i="1"/>
  <c r="DP74" i="1"/>
  <c r="DL74" i="1"/>
  <c r="DF74" i="1"/>
  <c r="DB74" i="1"/>
  <c r="CT74" i="1"/>
  <c r="CR74" i="1"/>
  <c r="CK74" i="1"/>
  <c r="EU74" i="1" s="1"/>
  <c r="CF74" i="1"/>
  <c r="CB74" i="1"/>
  <c r="BV74" i="1"/>
  <c r="BR74" i="1"/>
  <c r="BL74" i="1"/>
  <c r="BH74" i="1"/>
  <c r="BB74" i="1"/>
  <c r="AX74" i="1"/>
  <c r="AP74" i="1"/>
  <c r="AN74" i="1"/>
  <c r="AH74" i="1"/>
  <c r="AD74" i="1"/>
  <c r="V74" i="1"/>
  <c r="Y74" i="1" s="1"/>
  <c r="T74" i="1"/>
  <c r="GL73" i="1"/>
  <c r="GH73" i="1"/>
  <c r="GF73" i="1"/>
  <c r="GD73" i="1"/>
  <c r="GB73" i="1"/>
  <c r="FX73" i="1"/>
  <c r="FV73" i="1"/>
  <c r="FT73" i="1"/>
  <c r="FR73" i="1"/>
  <c r="FM73" i="1"/>
  <c r="FF73" i="1"/>
  <c r="FE73" i="1"/>
  <c r="EO73" i="1"/>
  <c r="EJ73" i="1"/>
  <c r="EF73" i="1"/>
  <c r="DZ73" i="1"/>
  <c r="DV73" i="1"/>
  <c r="DP73" i="1"/>
  <c r="DL73" i="1"/>
  <c r="DF73" i="1"/>
  <c r="DB73" i="1"/>
  <c r="CT73" i="1"/>
  <c r="CR73" i="1"/>
  <c r="CK73" i="1"/>
  <c r="CF73" i="1"/>
  <c r="CB73" i="1"/>
  <c r="BV73" i="1"/>
  <c r="BR73" i="1"/>
  <c r="BL73" i="1"/>
  <c r="BH73" i="1"/>
  <c r="BB73" i="1"/>
  <c r="AX73" i="1"/>
  <c r="AP73" i="1"/>
  <c r="AN73" i="1"/>
  <c r="AH73" i="1"/>
  <c r="AD73" i="1"/>
  <c r="V73" i="1"/>
  <c r="Y73" i="1" s="1"/>
  <c r="T73" i="1"/>
  <c r="GL72" i="1"/>
  <c r="GH72" i="1"/>
  <c r="GF72" i="1"/>
  <c r="GD72" i="1"/>
  <c r="GB72" i="1"/>
  <c r="FX72" i="1"/>
  <c r="FV72" i="1"/>
  <c r="FT72" i="1"/>
  <c r="FR72" i="1"/>
  <c r="FN72" i="1"/>
  <c r="EJ72" i="1"/>
  <c r="EF72" i="1"/>
  <c r="DZ72" i="1"/>
  <c r="DV72" i="1"/>
  <c r="DP72" i="1"/>
  <c r="DL72" i="1"/>
  <c r="DF72" i="1"/>
  <c r="DB72" i="1"/>
  <c r="CT72" i="1"/>
  <c r="CW72" i="1" s="1"/>
  <c r="CR72" i="1"/>
  <c r="CK72" i="1"/>
  <c r="EU72" i="1" s="1"/>
  <c r="CF72" i="1"/>
  <c r="CB72" i="1"/>
  <c r="BV72" i="1"/>
  <c r="BR72" i="1"/>
  <c r="BL72" i="1"/>
  <c r="BH72" i="1"/>
  <c r="BB72" i="1"/>
  <c r="AX72" i="1"/>
  <c r="AP72" i="1"/>
  <c r="AN72" i="1"/>
  <c r="AH72" i="1"/>
  <c r="AD72" i="1"/>
  <c r="V72" i="1"/>
  <c r="Y72" i="1" s="1"/>
  <c r="T72" i="1"/>
  <c r="GL71" i="1"/>
  <c r="GH71" i="1"/>
  <c r="GF71" i="1"/>
  <c r="GD71" i="1"/>
  <c r="GB71" i="1"/>
  <c r="FX71" i="1"/>
  <c r="FV71" i="1"/>
  <c r="FT71" i="1"/>
  <c r="FR71" i="1"/>
  <c r="FM71" i="1"/>
  <c r="FF71" i="1"/>
  <c r="FE71" i="1"/>
  <c r="EO71" i="1"/>
  <c r="EJ71" i="1"/>
  <c r="EF71" i="1"/>
  <c r="DZ71" i="1"/>
  <c r="DV71" i="1"/>
  <c r="DP71" i="1"/>
  <c r="DL71" i="1"/>
  <c r="DF71" i="1"/>
  <c r="DB71" i="1"/>
  <c r="CT71" i="1"/>
  <c r="CW71" i="1" s="1"/>
  <c r="CR71" i="1"/>
  <c r="CK71" i="1"/>
  <c r="CF71" i="1"/>
  <c r="CB71" i="1"/>
  <c r="BV71" i="1"/>
  <c r="BR71" i="1"/>
  <c r="BL71" i="1"/>
  <c r="BH71" i="1"/>
  <c r="BB71" i="1"/>
  <c r="AX71" i="1"/>
  <c r="AP71" i="1"/>
  <c r="AN71" i="1"/>
  <c r="AH71" i="1"/>
  <c r="AD71" i="1"/>
  <c r="V71" i="1"/>
  <c r="T71" i="1"/>
  <c r="GL70" i="1"/>
  <c r="GH70" i="1"/>
  <c r="GF70" i="1"/>
  <c r="GD70" i="1"/>
  <c r="GB70" i="1"/>
  <c r="FX70" i="1"/>
  <c r="FV70" i="1"/>
  <c r="FT70" i="1"/>
  <c r="FR70" i="1"/>
  <c r="FN70" i="1"/>
  <c r="EJ70" i="1"/>
  <c r="EF70" i="1"/>
  <c r="DZ70" i="1"/>
  <c r="DV70" i="1"/>
  <c r="DP70" i="1"/>
  <c r="DL70" i="1"/>
  <c r="DF70" i="1"/>
  <c r="DB70" i="1"/>
  <c r="CT70" i="1"/>
  <c r="CR70" i="1"/>
  <c r="CK70" i="1"/>
  <c r="CF70" i="1"/>
  <c r="CB70" i="1"/>
  <c r="BV70" i="1"/>
  <c r="BR70" i="1"/>
  <c r="BL70" i="1"/>
  <c r="BH70" i="1"/>
  <c r="BB70" i="1"/>
  <c r="AX70" i="1"/>
  <c r="AP70" i="1"/>
  <c r="AN70" i="1"/>
  <c r="AH70" i="1"/>
  <c r="AD70" i="1"/>
  <c r="V70" i="1"/>
  <c r="Y70" i="1" s="1"/>
  <c r="T70" i="1"/>
  <c r="GL69" i="1"/>
  <c r="GH69" i="1"/>
  <c r="GF69" i="1"/>
  <c r="GD69" i="1"/>
  <c r="GB69" i="1"/>
  <c r="FX69" i="1"/>
  <c r="FV69" i="1"/>
  <c r="FT69" i="1"/>
  <c r="FR69" i="1"/>
  <c r="FM69" i="1"/>
  <c r="FF69" i="1"/>
  <c r="FE69" i="1"/>
  <c r="EO69" i="1"/>
  <c r="EJ69" i="1"/>
  <c r="EF69" i="1"/>
  <c r="DZ69" i="1"/>
  <c r="DV69" i="1"/>
  <c r="DP69" i="1"/>
  <c r="DL69" i="1"/>
  <c r="DF69" i="1"/>
  <c r="DB69" i="1"/>
  <c r="CT69" i="1"/>
  <c r="CR69" i="1"/>
  <c r="CK69" i="1"/>
  <c r="CF69" i="1"/>
  <c r="CB69" i="1"/>
  <c r="BV69" i="1"/>
  <c r="BR69" i="1"/>
  <c r="BL69" i="1"/>
  <c r="BH69" i="1"/>
  <c r="BB69" i="1"/>
  <c r="AX69" i="1"/>
  <c r="AP69" i="1"/>
  <c r="AS69" i="1" s="1"/>
  <c r="AN69" i="1"/>
  <c r="AH69" i="1"/>
  <c r="AD69" i="1"/>
  <c r="V69" i="1"/>
  <c r="Y69" i="1" s="1"/>
  <c r="T69" i="1"/>
  <c r="GL68" i="1"/>
  <c r="GH68" i="1"/>
  <c r="GF68" i="1"/>
  <c r="GD68" i="1"/>
  <c r="GB68" i="1"/>
  <c r="FX68" i="1"/>
  <c r="FV68" i="1"/>
  <c r="FT68" i="1"/>
  <c r="FR68" i="1"/>
  <c r="FN68" i="1"/>
  <c r="FC68" i="1"/>
  <c r="EJ68" i="1"/>
  <c r="EF68" i="1"/>
  <c r="DZ68" i="1"/>
  <c r="DV68" i="1"/>
  <c r="DP68" i="1"/>
  <c r="DL68" i="1"/>
  <c r="DF68" i="1"/>
  <c r="DB68" i="1"/>
  <c r="CT68" i="1"/>
  <c r="CR68" i="1"/>
  <c r="CK68" i="1"/>
  <c r="EU68" i="1" s="1"/>
  <c r="CF68" i="1"/>
  <c r="CB68" i="1"/>
  <c r="BV68" i="1"/>
  <c r="BR68" i="1"/>
  <c r="BL68" i="1"/>
  <c r="BH68" i="1"/>
  <c r="BB68" i="1"/>
  <c r="AX68" i="1"/>
  <c r="AP68" i="1"/>
  <c r="AN68" i="1"/>
  <c r="AH68" i="1"/>
  <c r="AD68" i="1"/>
  <c r="V68" i="1"/>
  <c r="T68" i="1"/>
  <c r="GL67" i="1"/>
  <c r="GH67" i="1"/>
  <c r="GF67" i="1"/>
  <c r="GD67" i="1"/>
  <c r="GB67" i="1"/>
  <c r="FX67" i="1"/>
  <c r="FV67" i="1"/>
  <c r="FT67" i="1"/>
  <c r="FR67" i="1"/>
  <c r="FM67" i="1"/>
  <c r="FF67" i="1"/>
  <c r="FE67" i="1"/>
  <c r="EO67" i="1"/>
  <c r="EJ67" i="1"/>
  <c r="EF67" i="1"/>
  <c r="DZ67" i="1"/>
  <c r="DV67" i="1"/>
  <c r="DP67" i="1"/>
  <c r="DL67" i="1"/>
  <c r="DF67" i="1"/>
  <c r="DB67" i="1"/>
  <c r="CT67" i="1"/>
  <c r="CR67" i="1"/>
  <c r="CK67" i="1"/>
  <c r="CF67" i="1"/>
  <c r="CB67" i="1"/>
  <c r="BV67" i="1"/>
  <c r="BR67" i="1"/>
  <c r="BL67" i="1"/>
  <c r="BH67" i="1"/>
  <c r="BB67" i="1"/>
  <c r="AX67" i="1"/>
  <c r="AP67" i="1"/>
  <c r="AN67" i="1"/>
  <c r="AH67" i="1"/>
  <c r="AD67" i="1"/>
  <c r="V67" i="1"/>
  <c r="T67" i="1"/>
  <c r="GL66" i="1"/>
  <c r="GH66" i="1"/>
  <c r="GF66" i="1"/>
  <c r="GD66" i="1"/>
  <c r="GB66" i="1"/>
  <c r="FX66" i="1"/>
  <c r="FV66" i="1"/>
  <c r="FT66" i="1"/>
  <c r="FR66" i="1"/>
  <c r="FN66" i="1"/>
  <c r="FC66" i="1"/>
  <c r="EJ66" i="1"/>
  <c r="EF66" i="1"/>
  <c r="DZ66" i="1"/>
  <c r="DV66" i="1"/>
  <c r="DP66" i="1"/>
  <c r="DL66" i="1"/>
  <c r="DF66" i="1"/>
  <c r="DB66" i="1"/>
  <c r="CT66" i="1"/>
  <c r="CR66" i="1"/>
  <c r="CK66" i="1"/>
  <c r="EU66" i="1" s="1"/>
  <c r="CF66" i="1"/>
  <c r="CB66" i="1"/>
  <c r="BV66" i="1"/>
  <c r="BR66" i="1"/>
  <c r="BL66" i="1"/>
  <c r="BH66" i="1"/>
  <c r="BB66" i="1"/>
  <c r="AX66" i="1"/>
  <c r="AP66" i="1"/>
  <c r="AN66" i="1"/>
  <c r="AH66" i="1"/>
  <c r="AD66" i="1"/>
  <c r="V66" i="1"/>
  <c r="Y66" i="1" s="1"/>
  <c r="T66" i="1"/>
  <c r="GL65" i="1"/>
  <c r="GH65" i="1"/>
  <c r="GF65" i="1"/>
  <c r="GD65" i="1"/>
  <c r="GB65" i="1"/>
  <c r="FX65" i="1"/>
  <c r="FV65" i="1"/>
  <c r="FT65" i="1"/>
  <c r="FR65" i="1"/>
  <c r="FM65" i="1"/>
  <c r="FF65" i="1"/>
  <c r="FE65" i="1"/>
  <c r="EO65" i="1"/>
  <c r="EJ65" i="1"/>
  <c r="EF65" i="1"/>
  <c r="DZ65" i="1"/>
  <c r="DV65" i="1"/>
  <c r="DP65" i="1"/>
  <c r="DL65" i="1"/>
  <c r="DF65" i="1"/>
  <c r="DB65" i="1"/>
  <c r="CT65" i="1"/>
  <c r="CW65" i="1" s="1"/>
  <c r="CR65" i="1"/>
  <c r="CK65" i="1"/>
  <c r="CF65" i="1"/>
  <c r="CB65" i="1"/>
  <c r="BV65" i="1"/>
  <c r="BR65" i="1"/>
  <c r="BL65" i="1"/>
  <c r="BH65" i="1"/>
  <c r="BB65" i="1"/>
  <c r="AX65" i="1"/>
  <c r="AP65" i="1"/>
  <c r="AN65" i="1"/>
  <c r="AH65" i="1"/>
  <c r="AD65" i="1"/>
  <c r="V65" i="1"/>
  <c r="T65" i="1"/>
  <c r="GL64" i="1"/>
  <c r="GH64" i="1"/>
  <c r="GF64" i="1"/>
  <c r="GD64" i="1"/>
  <c r="GB64" i="1"/>
  <c r="FX64" i="1"/>
  <c r="FV64" i="1"/>
  <c r="FT64" i="1"/>
  <c r="FR64" i="1"/>
  <c r="FN64" i="1"/>
  <c r="EJ64" i="1"/>
  <c r="EF64" i="1"/>
  <c r="DZ64" i="1"/>
  <c r="DV64" i="1"/>
  <c r="ES64" i="1"/>
  <c r="DP64" i="1"/>
  <c r="DL64" i="1"/>
  <c r="DF64" i="1"/>
  <c r="DB64" i="1"/>
  <c r="CT64" i="1"/>
  <c r="CR64" i="1"/>
  <c r="CK64" i="1"/>
  <c r="CF64" i="1"/>
  <c r="CB64" i="1"/>
  <c r="BV64" i="1"/>
  <c r="BR64" i="1"/>
  <c r="BL64" i="1"/>
  <c r="BH64" i="1"/>
  <c r="BB64" i="1"/>
  <c r="AX64" i="1"/>
  <c r="AP64" i="1"/>
  <c r="AN64" i="1"/>
  <c r="AH64" i="1"/>
  <c r="AD64" i="1"/>
  <c r="V64" i="1"/>
  <c r="Y64" i="1" s="1"/>
  <c r="T64" i="1"/>
  <c r="GL63" i="1"/>
  <c r="GH63" i="1"/>
  <c r="GF63" i="1"/>
  <c r="GD63" i="1"/>
  <c r="GB63" i="1"/>
  <c r="FX63" i="1"/>
  <c r="FV63" i="1"/>
  <c r="FT63" i="1"/>
  <c r="FR63" i="1"/>
  <c r="FM63" i="1"/>
  <c r="FF63" i="1"/>
  <c r="FE63" i="1"/>
  <c r="EO63" i="1"/>
  <c r="EJ63" i="1"/>
  <c r="EF63" i="1"/>
  <c r="DZ63" i="1"/>
  <c r="DV63" i="1"/>
  <c r="DP63" i="1"/>
  <c r="DL63" i="1"/>
  <c r="DF63" i="1"/>
  <c r="DB63" i="1"/>
  <c r="CT63" i="1"/>
  <c r="CR63" i="1"/>
  <c r="CK63" i="1"/>
  <c r="CF63" i="1"/>
  <c r="CB63" i="1"/>
  <c r="BV63" i="1"/>
  <c r="BR63" i="1"/>
  <c r="BL63" i="1"/>
  <c r="BH63" i="1"/>
  <c r="BB63" i="1"/>
  <c r="AX63" i="1"/>
  <c r="AP63" i="1"/>
  <c r="AN63" i="1"/>
  <c r="AH63" i="1"/>
  <c r="AD63" i="1"/>
  <c r="V63" i="1"/>
  <c r="Y63" i="1" s="1"/>
  <c r="T63" i="1"/>
  <c r="GL62" i="1"/>
  <c r="GH62" i="1"/>
  <c r="GF62" i="1"/>
  <c r="GD62" i="1"/>
  <c r="GB62" i="1"/>
  <c r="FX62" i="1"/>
  <c r="FV62" i="1"/>
  <c r="FT62" i="1"/>
  <c r="FR62" i="1"/>
  <c r="FN62" i="1"/>
  <c r="EJ62" i="1"/>
  <c r="EF62" i="1"/>
  <c r="DZ62" i="1"/>
  <c r="DV62" i="1"/>
  <c r="DP62" i="1"/>
  <c r="DL62" i="1"/>
  <c r="DF62" i="1"/>
  <c r="DB62" i="1"/>
  <c r="CT62" i="1"/>
  <c r="CW62" i="1" s="1"/>
  <c r="CR62" i="1"/>
  <c r="CK62" i="1"/>
  <c r="EU62" i="1" s="1"/>
  <c r="CF62" i="1"/>
  <c r="CB62" i="1"/>
  <c r="BV62" i="1"/>
  <c r="BR62" i="1"/>
  <c r="BL62" i="1"/>
  <c r="BH62" i="1"/>
  <c r="BB62" i="1"/>
  <c r="AX62" i="1"/>
  <c r="AP62" i="1"/>
  <c r="AS62" i="1" s="1"/>
  <c r="AN62" i="1"/>
  <c r="AH62" i="1"/>
  <c r="AD62" i="1"/>
  <c r="V62" i="1"/>
  <c r="T62" i="1"/>
  <c r="GL61" i="1"/>
  <c r="GH61" i="1"/>
  <c r="GF61" i="1"/>
  <c r="GD61" i="1"/>
  <c r="GB61" i="1"/>
  <c r="FX61" i="1"/>
  <c r="FV61" i="1"/>
  <c r="FT61" i="1"/>
  <c r="FR61" i="1"/>
  <c r="FM61" i="1"/>
  <c r="FF61" i="1"/>
  <c r="FE61" i="1"/>
  <c r="EO61" i="1"/>
  <c r="EJ61" i="1"/>
  <c r="EF61" i="1"/>
  <c r="DZ61" i="1"/>
  <c r="DV61" i="1"/>
  <c r="DP61" i="1"/>
  <c r="DL61" i="1"/>
  <c r="DF61" i="1"/>
  <c r="DB61" i="1"/>
  <c r="CT61" i="1"/>
  <c r="CW61" i="1" s="1"/>
  <c r="CR61" i="1"/>
  <c r="CK61" i="1"/>
  <c r="CF61" i="1"/>
  <c r="CB61" i="1"/>
  <c r="BV61" i="1"/>
  <c r="BR61" i="1"/>
  <c r="BL61" i="1"/>
  <c r="BH61" i="1"/>
  <c r="BB61" i="1"/>
  <c r="AX61" i="1"/>
  <c r="AP61" i="1"/>
  <c r="AS61" i="1" s="1"/>
  <c r="AN61" i="1"/>
  <c r="AH61" i="1"/>
  <c r="AD61" i="1"/>
  <c r="V61" i="1"/>
  <c r="Y61" i="1" s="1"/>
  <c r="T61" i="1"/>
  <c r="GL60" i="1"/>
  <c r="GH60" i="1"/>
  <c r="GF60" i="1"/>
  <c r="GD60" i="1"/>
  <c r="GB60" i="1"/>
  <c r="FX60" i="1"/>
  <c r="FV60" i="1"/>
  <c r="FT60" i="1"/>
  <c r="FR60" i="1"/>
  <c r="FN60" i="1"/>
  <c r="EJ60" i="1"/>
  <c r="EF60" i="1"/>
  <c r="DZ60" i="1"/>
  <c r="DV60" i="1"/>
  <c r="DP60" i="1"/>
  <c r="DL60" i="1"/>
  <c r="DF60" i="1"/>
  <c r="DB60" i="1"/>
  <c r="CT60" i="1"/>
  <c r="CW60" i="1" s="1"/>
  <c r="CR60" i="1"/>
  <c r="CK60" i="1"/>
  <c r="EU60" i="1" s="1"/>
  <c r="CF60" i="1"/>
  <c r="CB60" i="1"/>
  <c r="BV60" i="1"/>
  <c r="BR60" i="1"/>
  <c r="BL60" i="1"/>
  <c r="BH60" i="1"/>
  <c r="BB60" i="1"/>
  <c r="AX60" i="1"/>
  <c r="AP60" i="1"/>
  <c r="AS60" i="1" s="1"/>
  <c r="AN60" i="1"/>
  <c r="AH60" i="1"/>
  <c r="AD60" i="1"/>
  <c r="V60" i="1"/>
  <c r="T60" i="1"/>
  <c r="GL59" i="1"/>
  <c r="GH59" i="1"/>
  <c r="GF59" i="1"/>
  <c r="GD59" i="1"/>
  <c r="GB59" i="1"/>
  <c r="FX59" i="1"/>
  <c r="FV59" i="1"/>
  <c r="FT59" i="1"/>
  <c r="FR59" i="1"/>
  <c r="FM59" i="1"/>
  <c r="FF59" i="1"/>
  <c r="FE59" i="1"/>
  <c r="EO59" i="1"/>
  <c r="EJ59" i="1"/>
  <c r="EF59" i="1"/>
  <c r="DZ59" i="1"/>
  <c r="DV59" i="1"/>
  <c r="DP59" i="1"/>
  <c r="DL59" i="1"/>
  <c r="DF59" i="1"/>
  <c r="DB59" i="1"/>
  <c r="CT59" i="1"/>
  <c r="CR59" i="1"/>
  <c r="CK59" i="1"/>
  <c r="CF59" i="1"/>
  <c r="CB59" i="1"/>
  <c r="BV59" i="1"/>
  <c r="BR59" i="1"/>
  <c r="BL59" i="1"/>
  <c r="BH59" i="1"/>
  <c r="BB59" i="1"/>
  <c r="AX59" i="1"/>
  <c r="AP59" i="1"/>
  <c r="AS59" i="1" s="1"/>
  <c r="AN59" i="1"/>
  <c r="AH59" i="1"/>
  <c r="AD59" i="1"/>
  <c r="V59" i="1"/>
  <c r="T59" i="1"/>
  <c r="GL58" i="1"/>
  <c r="GH58" i="1"/>
  <c r="GF58" i="1"/>
  <c r="GD58" i="1"/>
  <c r="GB58" i="1"/>
  <c r="FX58" i="1"/>
  <c r="FV58" i="1"/>
  <c r="FT58" i="1"/>
  <c r="FR58" i="1"/>
  <c r="FN58" i="1"/>
  <c r="EJ58" i="1"/>
  <c r="EF58" i="1"/>
  <c r="DZ58" i="1"/>
  <c r="DV58" i="1"/>
  <c r="DP58" i="1"/>
  <c r="DL58" i="1"/>
  <c r="DF58" i="1"/>
  <c r="DB58" i="1"/>
  <c r="CT58" i="1"/>
  <c r="CR58" i="1"/>
  <c r="CK58" i="1"/>
  <c r="EU58" i="1" s="1"/>
  <c r="CF58" i="1"/>
  <c r="CB58" i="1"/>
  <c r="BV58" i="1"/>
  <c r="BR58" i="1"/>
  <c r="BL58" i="1"/>
  <c r="BH58" i="1"/>
  <c r="BB58" i="1"/>
  <c r="AX58" i="1"/>
  <c r="AP58" i="1"/>
  <c r="AN58" i="1"/>
  <c r="AH58" i="1"/>
  <c r="AD58" i="1"/>
  <c r="V58" i="1"/>
  <c r="T58" i="1"/>
  <c r="GL57" i="1"/>
  <c r="GH57" i="1"/>
  <c r="GF57" i="1"/>
  <c r="GD57" i="1"/>
  <c r="GB57" i="1"/>
  <c r="FX57" i="1"/>
  <c r="FV57" i="1"/>
  <c r="FT57" i="1"/>
  <c r="FR57" i="1"/>
  <c r="FM57" i="1"/>
  <c r="FF57" i="1"/>
  <c r="FE57" i="1"/>
  <c r="EO57" i="1"/>
  <c r="EJ57" i="1"/>
  <c r="EF57" i="1"/>
  <c r="DZ57" i="1"/>
  <c r="DV57" i="1"/>
  <c r="DP57" i="1"/>
  <c r="DL57" i="1"/>
  <c r="DF57" i="1"/>
  <c r="DB57" i="1"/>
  <c r="CT57" i="1"/>
  <c r="CR57" i="1"/>
  <c r="CK57" i="1"/>
  <c r="CF57" i="1"/>
  <c r="CB57" i="1"/>
  <c r="BV57" i="1"/>
  <c r="BR57" i="1"/>
  <c r="BL57" i="1"/>
  <c r="BH57" i="1"/>
  <c r="BB57" i="1"/>
  <c r="AX57" i="1"/>
  <c r="AP57" i="1"/>
  <c r="AN57" i="1"/>
  <c r="AH57" i="1"/>
  <c r="AD57" i="1"/>
  <c r="V57" i="1"/>
  <c r="T57" i="1"/>
  <c r="GL56" i="1"/>
  <c r="GH56" i="1"/>
  <c r="GF56" i="1"/>
  <c r="GD56" i="1"/>
  <c r="GB56" i="1"/>
  <c r="FX56" i="1"/>
  <c r="FV56" i="1"/>
  <c r="FT56" i="1"/>
  <c r="FR56" i="1"/>
  <c r="FN56" i="1"/>
  <c r="EJ56" i="1"/>
  <c r="EF56" i="1"/>
  <c r="DZ56" i="1"/>
  <c r="DV56" i="1"/>
  <c r="DP56" i="1"/>
  <c r="DL56" i="1"/>
  <c r="DF56" i="1"/>
  <c r="DB56" i="1"/>
  <c r="CT56" i="1"/>
  <c r="CR56" i="1"/>
  <c r="CK56" i="1"/>
  <c r="EU56" i="1" s="1"/>
  <c r="CF56" i="1"/>
  <c r="CB56" i="1"/>
  <c r="BV56" i="1"/>
  <c r="BR56" i="1"/>
  <c r="BL56" i="1"/>
  <c r="BH56" i="1"/>
  <c r="BB56" i="1"/>
  <c r="AX56" i="1"/>
  <c r="AP56" i="1"/>
  <c r="AN56" i="1"/>
  <c r="AH56" i="1"/>
  <c r="AD56" i="1"/>
  <c r="V56" i="1"/>
  <c r="Y56" i="1" s="1"/>
  <c r="T56" i="1"/>
  <c r="GL55" i="1"/>
  <c r="GH55" i="1"/>
  <c r="GF55" i="1"/>
  <c r="GD55" i="1"/>
  <c r="GB55" i="1"/>
  <c r="FX55" i="1"/>
  <c r="FV55" i="1"/>
  <c r="FT55" i="1"/>
  <c r="FR55" i="1"/>
  <c r="FM55" i="1"/>
  <c r="FF55" i="1"/>
  <c r="FE55" i="1"/>
  <c r="EO55" i="1"/>
  <c r="EJ55" i="1"/>
  <c r="EF55" i="1"/>
  <c r="DZ55" i="1"/>
  <c r="DV55" i="1"/>
  <c r="DP55" i="1"/>
  <c r="DL55" i="1"/>
  <c r="DF55" i="1"/>
  <c r="DB55" i="1"/>
  <c r="CT55" i="1"/>
  <c r="CR55" i="1"/>
  <c r="CK55" i="1"/>
  <c r="CF55" i="1"/>
  <c r="CB55" i="1"/>
  <c r="BV55" i="1"/>
  <c r="BR55" i="1"/>
  <c r="BL55" i="1"/>
  <c r="BH55" i="1"/>
  <c r="BB55" i="1"/>
  <c r="AX55" i="1"/>
  <c r="AP55" i="1"/>
  <c r="AN55" i="1"/>
  <c r="AH55" i="1"/>
  <c r="AD55" i="1"/>
  <c r="V55" i="1"/>
  <c r="Y55" i="1" s="1"/>
  <c r="T55" i="1"/>
  <c r="GL54" i="1"/>
  <c r="GH54" i="1"/>
  <c r="GF54" i="1"/>
  <c r="GD54" i="1"/>
  <c r="GB54" i="1"/>
  <c r="FX54" i="1"/>
  <c r="FV54" i="1"/>
  <c r="FT54" i="1"/>
  <c r="FR54" i="1"/>
  <c r="FN54" i="1"/>
  <c r="FC54" i="1"/>
  <c r="FE54" i="1" s="1"/>
  <c r="FD54" i="1" s="1"/>
  <c r="EJ54" i="1"/>
  <c r="EF54" i="1"/>
  <c r="DZ54" i="1"/>
  <c r="DV54" i="1"/>
  <c r="DP54" i="1"/>
  <c r="DL54" i="1"/>
  <c r="DF54" i="1"/>
  <c r="DB54" i="1"/>
  <c r="CT54" i="1"/>
  <c r="CR54" i="1"/>
  <c r="CK54" i="1"/>
  <c r="EU54" i="1" s="1"/>
  <c r="CF54" i="1"/>
  <c r="CB54" i="1"/>
  <c r="BV54" i="1"/>
  <c r="BR54" i="1"/>
  <c r="BL54" i="1"/>
  <c r="BH54" i="1"/>
  <c r="BB54" i="1"/>
  <c r="AX54" i="1"/>
  <c r="AP54" i="1"/>
  <c r="AN54" i="1"/>
  <c r="AH54" i="1"/>
  <c r="AD54" i="1"/>
  <c r="V54" i="1"/>
  <c r="Y54" i="1" s="1"/>
  <c r="Z54" i="1" s="1"/>
  <c r="T54" i="1"/>
  <c r="GL53" i="1"/>
  <c r="GH53" i="1"/>
  <c r="GF53" i="1"/>
  <c r="GD53" i="1"/>
  <c r="GB53" i="1"/>
  <c r="FX53" i="1"/>
  <c r="FV53" i="1"/>
  <c r="FT53" i="1"/>
  <c r="FR53" i="1"/>
  <c r="FM53" i="1"/>
  <c r="FF53" i="1"/>
  <c r="EO53" i="1"/>
  <c r="EJ53" i="1"/>
  <c r="EF53" i="1"/>
  <c r="DZ53" i="1"/>
  <c r="DV53" i="1"/>
  <c r="DP53" i="1"/>
  <c r="DL53" i="1"/>
  <c r="DF53" i="1"/>
  <c r="DB53" i="1"/>
  <c r="CT53" i="1"/>
  <c r="CR53" i="1"/>
  <c r="CK53" i="1"/>
  <c r="CF53" i="1"/>
  <c r="CB53" i="1"/>
  <c r="BV53" i="1"/>
  <c r="BR53" i="1"/>
  <c r="BL53" i="1"/>
  <c r="BH53" i="1"/>
  <c r="BB53" i="1"/>
  <c r="AX53" i="1"/>
  <c r="AP53" i="1"/>
  <c r="AN53" i="1"/>
  <c r="AH53" i="1"/>
  <c r="AD53" i="1"/>
  <c r="V53" i="1"/>
  <c r="Y53" i="1" s="1"/>
  <c r="Z53" i="1" s="1"/>
  <c r="T53" i="1"/>
  <c r="GL52" i="1"/>
  <c r="GH52" i="1"/>
  <c r="GF52" i="1"/>
  <c r="GD52" i="1"/>
  <c r="GB52" i="1"/>
  <c r="FX52" i="1"/>
  <c r="FV52" i="1"/>
  <c r="FT52" i="1"/>
  <c r="FR52" i="1"/>
  <c r="FN52" i="1"/>
  <c r="EJ52" i="1"/>
  <c r="EF52" i="1"/>
  <c r="DZ52" i="1"/>
  <c r="DV52" i="1"/>
  <c r="DP52" i="1"/>
  <c r="DL52" i="1"/>
  <c r="DF52" i="1"/>
  <c r="DB52" i="1"/>
  <c r="CT52" i="1"/>
  <c r="CW52" i="1" s="1"/>
  <c r="CR52" i="1"/>
  <c r="CK52" i="1"/>
  <c r="CF52" i="1"/>
  <c r="CB52" i="1"/>
  <c r="BV52" i="1"/>
  <c r="BR52" i="1"/>
  <c r="BL52" i="1"/>
  <c r="BH52" i="1"/>
  <c r="BB52" i="1"/>
  <c r="AX52" i="1"/>
  <c r="AP52" i="1"/>
  <c r="AN52" i="1"/>
  <c r="AH52" i="1"/>
  <c r="AD52" i="1"/>
  <c r="V52" i="1"/>
  <c r="T52" i="1"/>
  <c r="GL51" i="1"/>
  <c r="GH51" i="1"/>
  <c r="GF51" i="1"/>
  <c r="GD51" i="1"/>
  <c r="GB51" i="1"/>
  <c r="FX51" i="1"/>
  <c r="FV51" i="1"/>
  <c r="FT51" i="1"/>
  <c r="FR51" i="1"/>
  <c r="FM51" i="1"/>
  <c r="FF51" i="1"/>
  <c r="EO51" i="1"/>
  <c r="EJ51" i="1"/>
  <c r="EF51" i="1"/>
  <c r="DZ51" i="1"/>
  <c r="DV51" i="1"/>
  <c r="DP51" i="1"/>
  <c r="DL51" i="1"/>
  <c r="DF51" i="1"/>
  <c r="DB51" i="1"/>
  <c r="CT51" i="1"/>
  <c r="CW51" i="1" s="1"/>
  <c r="CR51" i="1"/>
  <c r="CK51" i="1"/>
  <c r="CF51" i="1"/>
  <c r="CB51" i="1"/>
  <c r="BV51" i="1"/>
  <c r="BR51" i="1"/>
  <c r="BL51" i="1"/>
  <c r="BH51" i="1"/>
  <c r="BB51" i="1"/>
  <c r="AX51" i="1"/>
  <c r="AP51" i="1"/>
  <c r="AN51" i="1"/>
  <c r="AH51" i="1"/>
  <c r="AD51" i="1"/>
  <c r="V51" i="1"/>
  <c r="T51" i="1"/>
  <c r="GL50" i="1"/>
  <c r="GH50" i="1"/>
  <c r="GF50" i="1"/>
  <c r="GD50" i="1"/>
  <c r="GB50" i="1"/>
  <c r="FX50" i="1"/>
  <c r="FV50" i="1"/>
  <c r="FT50" i="1"/>
  <c r="FR50" i="1"/>
  <c r="FN50" i="1"/>
  <c r="FC50" i="1"/>
  <c r="FE50" i="1" s="1"/>
  <c r="FD50" i="1" s="1"/>
  <c r="EJ50" i="1"/>
  <c r="EF50" i="1"/>
  <c r="DZ50" i="1"/>
  <c r="DV50" i="1"/>
  <c r="DP50" i="1"/>
  <c r="DL50" i="1"/>
  <c r="DF50" i="1"/>
  <c r="DB50" i="1"/>
  <c r="CT50" i="1"/>
  <c r="CR50" i="1"/>
  <c r="CK50" i="1"/>
  <c r="EU50" i="1" s="1"/>
  <c r="CF50" i="1"/>
  <c r="CB50" i="1"/>
  <c r="BV50" i="1"/>
  <c r="BR50" i="1"/>
  <c r="BL50" i="1"/>
  <c r="BH50" i="1"/>
  <c r="BB50" i="1"/>
  <c r="AX50" i="1"/>
  <c r="AP50" i="1"/>
  <c r="AN50" i="1"/>
  <c r="AH50" i="1"/>
  <c r="AD50" i="1"/>
  <c r="V50" i="1"/>
  <c r="T50" i="1"/>
  <c r="GL49" i="1"/>
  <c r="GH49" i="1"/>
  <c r="GF49" i="1"/>
  <c r="GD49" i="1"/>
  <c r="GB49" i="1"/>
  <c r="FX49" i="1"/>
  <c r="FV49" i="1"/>
  <c r="FT49" i="1"/>
  <c r="FR49" i="1"/>
  <c r="FM49" i="1"/>
  <c r="FF49" i="1"/>
  <c r="EO49" i="1"/>
  <c r="EJ49" i="1"/>
  <c r="EF49" i="1"/>
  <c r="DZ49" i="1"/>
  <c r="DV49" i="1"/>
  <c r="DP49" i="1"/>
  <c r="DL49" i="1"/>
  <c r="DF49" i="1"/>
  <c r="DB49" i="1"/>
  <c r="CT49" i="1"/>
  <c r="CW49" i="1" s="1"/>
  <c r="CR49" i="1"/>
  <c r="CK49" i="1"/>
  <c r="CF49" i="1"/>
  <c r="CB49" i="1"/>
  <c r="BV49" i="1"/>
  <c r="BR49" i="1"/>
  <c r="BL49" i="1"/>
  <c r="BH49" i="1"/>
  <c r="BB49" i="1"/>
  <c r="AX49" i="1"/>
  <c r="AP49" i="1"/>
  <c r="AS49" i="1" s="1"/>
  <c r="AN49" i="1"/>
  <c r="AH49" i="1"/>
  <c r="AD49" i="1"/>
  <c r="V49" i="1"/>
  <c r="T49" i="1"/>
  <c r="GL48" i="1"/>
  <c r="GH48" i="1"/>
  <c r="GF48" i="1"/>
  <c r="GD48" i="1"/>
  <c r="GB48" i="1"/>
  <c r="FX48" i="1"/>
  <c r="FV48" i="1"/>
  <c r="FT48" i="1"/>
  <c r="FR48" i="1"/>
  <c r="FN48" i="1"/>
  <c r="FC48" i="1"/>
  <c r="FE48" i="1" s="1"/>
  <c r="FD48" i="1" s="1"/>
  <c r="EJ48" i="1"/>
  <c r="EF48" i="1"/>
  <c r="DZ48" i="1"/>
  <c r="DV48" i="1"/>
  <c r="DP48" i="1"/>
  <c r="DL48" i="1"/>
  <c r="DF48" i="1"/>
  <c r="DB48" i="1"/>
  <c r="CT48" i="1"/>
  <c r="CW48" i="1" s="1"/>
  <c r="CR48" i="1"/>
  <c r="CK48" i="1"/>
  <c r="EU48" i="1" s="1"/>
  <c r="CF48" i="1"/>
  <c r="CB48" i="1"/>
  <c r="BV48" i="1"/>
  <c r="BR48" i="1"/>
  <c r="BL48" i="1"/>
  <c r="BH48" i="1"/>
  <c r="BB48" i="1"/>
  <c r="AX48" i="1"/>
  <c r="AP48" i="1"/>
  <c r="AS48" i="1" s="1"/>
  <c r="AN48" i="1"/>
  <c r="AH48" i="1"/>
  <c r="AD48" i="1"/>
  <c r="V48" i="1"/>
  <c r="T48" i="1"/>
  <c r="GL47" i="1"/>
  <c r="GH47" i="1"/>
  <c r="GF47" i="1"/>
  <c r="GD47" i="1"/>
  <c r="GB47" i="1"/>
  <c r="FX47" i="1"/>
  <c r="FV47" i="1"/>
  <c r="FT47" i="1"/>
  <c r="FR47" i="1"/>
  <c r="FM47" i="1"/>
  <c r="EO47" i="1"/>
  <c r="EJ47" i="1"/>
  <c r="EF47" i="1"/>
  <c r="DZ47" i="1"/>
  <c r="DV47" i="1"/>
  <c r="DP47" i="1"/>
  <c r="DL47" i="1"/>
  <c r="DF47" i="1"/>
  <c r="DB47" i="1"/>
  <c r="CT47" i="1"/>
  <c r="CR47" i="1"/>
  <c r="CK47" i="1"/>
  <c r="CF47" i="1"/>
  <c r="CB47" i="1"/>
  <c r="BV47" i="1"/>
  <c r="BR47" i="1"/>
  <c r="BL47" i="1"/>
  <c r="BH47" i="1"/>
  <c r="BB47" i="1"/>
  <c r="AX47" i="1"/>
  <c r="AP47" i="1"/>
  <c r="AN47" i="1"/>
  <c r="AH47" i="1"/>
  <c r="AD47" i="1"/>
  <c r="V47" i="1"/>
  <c r="T47" i="1"/>
  <c r="FR46" i="1"/>
  <c r="FN46" i="1"/>
  <c r="EJ46" i="1"/>
  <c r="EF46" i="1"/>
  <c r="DZ46" i="1"/>
  <c r="DV46" i="1"/>
  <c r="DP46" i="1"/>
  <c r="DL46" i="1"/>
  <c r="DF46" i="1"/>
  <c r="DB46" i="1"/>
  <c r="CT46" i="1"/>
  <c r="CR46" i="1"/>
  <c r="CK46" i="1"/>
  <c r="CF46" i="1"/>
  <c r="CB46" i="1"/>
  <c r="BV46" i="1"/>
  <c r="BR46" i="1"/>
  <c r="BL46" i="1"/>
  <c r="BH46" i="1"/>
  <c r="BB46" i="1"/>
  <c r="AX46" i="1"/>
  <c r="AP46" i="1"/>
  <c r="AN46" i="1"/>
  <c r="AH46" i="1"/>
  <c r="AD46" i="1"/>
  <c r="V46" i="1"/>
  <c r="FK46" i="1" s="1"/>
  <c r="Y46" i="1" s="1"/>
  <c r="T46" i="1"/>
  <c r="GF45" i="1"/>
  <c r="FV45" i="1"/>
  <c r="FR45" i="1"/>
  <c r="FM45" i="1"/>
  <c r="FF45" i="1"/>
  <c r="EO45" i="1"/>
  <c r="EJ45" i="1"/>
  <c r="GH45" i="1" s="1"/>
  <c r="EF45" i="1"/>
  <c r="DZ45" i="1"/>
  <c r="DV45" i="1"/>
  <c r="DP45" i="1"/>
  <c r="DL45" i="1"/>
  <c r="DF45" i="1"/>
  <c r="DB45" i="1"/>
  <c r="CT45" i="1"/>
  <c r="CR45" i="1"/>
  <c r="CK45" i="1"/>
  <c r="CF45" i="1"/>
  <c r="FX45" i="1" s="1"/>
  <c r="CB45" i="1"/>
  <c r="BV45" i="1"/>
  <c r="BR45" i="1"/>
  <c r="BL45" i="1"/>
  <c r="BH45" i="1"/>
  <c r="BB45" i="1"/>
  <c r="AX45" i="1"/>
  <c r="AP45" i="1"/>
  <c r="AN45" i="1"/>
  <c r="AH45" i="1"/>
  <c r="AD45" i="1"/>
  <c r="V45" i="1"/>
  <c r="FK45" i="1" s="1"/>
  <c r="Y45" i="1" s="1"/>
  <c r="T45" i="1"/>
  <c r="FR44" i="1"/>
  <c r="FN44" i="1"/>
  <c r="EJ44" i="1"/>
  <c r="EF44" i="1"/>
  <c r="DZ44" i="1"/>
  <c r="DV44" i="1"/>
  <c r="DP44" i="1"/>
  <c r="DL44" i="1"/>
  <c r="DF44" i="1"/>
  <c r="DB44" i="1"/>
  <c r="CT44" i="1"/>
  <c r="CR44" i="1"/>
  <c r="CK44" i="1"/>
  <c r="EU44" i="1" s="1"/>
  <c r="CF44" i="1"/>
  <c r="CB44" i="1"/>
  <c r="BV44" i="1"/>
  <c r="BR44" i="1"/>
  <c r="BL44" i="1"/>
  <c r="BH44" i="1"/>
  <c r="BB44" i="1"/>
  <c r="AX44" i="1"/>
  <c r="AP44" i="1"/>
  <c r="AN44" i="1"/>
  <c r="AH44" i="1"/>
  <c r="AD44" i="1"/>
  <c r="V44" i="1"/>
  <c r="FK44" i="1" s="1"/>
  <c r="Y44" i="1" s="1"/>
  <c r="T44" i="1"/>
  <c r="FX43" i="1"/>
  <c r="FV43" i="1"/>
  <c r="FR43" i="1"/>
  <c r="FM43" i="1"/>
  <c r="FF43" i="1"/>
  <c r="EO43" i="1"/>
  <c r="EJ43" i="1"/>
  <c r="EF43" i="1"/>
  <c r="DZ43" i="1"/>
  <c r="DV43" i="1"/>
  <c r="DP43" i="1"/>
  <c r="DL43" i="1"/>
  <c r="DF43" i="1"/>
  <c r="DB43" i="1"/>
  <c r="CT43" i="1"/>
  <c r="CR43" i="1"/>
  <c r="CK43" i="1"/>
  <c r="CF43" i="1"/>
  <c r="CB43" i="1"/>
  <c r="BV43" i="1"/>
  <c r="BR43" i="1"/>
  <c r="BL43" i="1"/>
  <c r="BH43" i="1"/>
  <c r="BB43" i="1"/>
  <c r="AX43" i="1"/>
  <c r="AP43" i="1"/>
  <c r="AN43" i="1"/>
  <c r="AH43" i="1"/>
  <c r="AD43" i="1"/>
  <c r="V43" i="1"/>
  <c r="FK43" i="1" s="1"/>
  <c r="Y43" i="1" s="1"/>
  <c r="T43" i="1"/>
  <c r="FR42" i="1"/>
  <c r="FN42" i="1"/>
  <c r="EJ42" i="1"/>
  <c r="EF42" i="1"/>
  <c r="DZ42" i="1"/>
  <c r="DV42" i="1"/>
  <c r="DP42" i="1"/>
  <c r="DL42" i="1"/>
  <c r="DF42" i="1"/>
  <c r="DB42" i="1"/>
  <c r="CT42" i="1"/>
  <c r="CR42" i="1"/>
  <c r="CK42" i="1"/>
  <c r="EU42" i="1" s="1"/>
  <c r="CF42" i="1"/>
  <c r="CB42" i="1"/>
  <c r="BV42" i="1"/>
  <c r="BR42" i="1"/>
  <c r="BL42" i="1"/>
  <c r="BH42" i="1"/>
  <c r="BB42" i="1"/>
  <c r="AX42" i="1"/>
  <c r="AP42" i="1"/>
  <c r="AN42" i="1"/>
  <c r="AH42" i="1"/>
  <c r="AD42" i="1"/>
  <c r="V42" i="1"/>
  <c r="FK42" i="1" s="1"/>
  <c r="Y42" i="1" s="1"/>
  <c r="T42" i="1"/>
  <c r="GH41" i="1"/>
  <c r="GF41" i="1"/>
  <c r="GB41" i="1"/>
  <c r="FX41" i="1"/>
  <c r="FR41" i="1"/>
  <c r="FM41" i="1"/>
  <c r="FF41" i="1"/>
  <c r="EO41" i="1"/>
  <c r="EJ41" i="1"/>
  <c r="EF41" i="1"/>
  <c r="DZ41" i="1"/>
  <c r="DV41" i="1"/>
  <c r="DP41" i="1"/>
  <c r="DL41" i="1"/>
  <c r="DF41" i="1"/>
  <c r="DB41" i="1"/>
  <c r="CT41" i="1"/>
  <c r="CR41" i="1"/>
  <c r="CK41" i="1"/>
  <c r="CF41" i="1"/>
  <c r="CB41" i="1"/>
  <c r="BV41" i="1"/>
  <c r="FV41" i="1" s="1"/>
  <c r="BR41" i="1"/>
  <c r="BL41" i="1"/>
  <c r="BH41" i="1"/>
  <c r="BB41" i="1"/>
  <c r="AX41" i="1"/>
  <c r="AP41" i="1"/>
  <c r="AN41" i="1"/>
  <c r="AH41" i="1"/>
  <c r="AD41" i="1"/>
  <c r="V41" i="1"/>
  <c r="FK41" i="1" s="1"/>
  <c r="Y41" i="1" s="1"/>
  <c r="T41" i="1"/>
  <c r="FR40" i="1"/>
  <c r="FN40" i="1"/>
  <c r="FC40" i="1"/>
  <c r="GK40" i="1" s="1"/>
  <c r="EJ40" i="1"/>
  <c r="EF40" i="1"/>
  <c r="DZ40" i="1"/>
  <c r="DV40" i="1"/>
  <c r="ES40" i="1"/>
  <c r="DP40" i="1"/>
  <c r="DL40" i="1"/>
  <c r="DF40" i="1"/>
  <c r="DB40" i="1"/>
  <c r="CT40" i="1"/>
  <c r="CR40" i="1"/>
  <c r="CK40" i="1"/>
  <c r="CF40" i="1"/>
  <c r="CB40" i="1"/>
  <c r="BV40" i="1"/>
  <c r="BR40" i="1"/>
  <c r="BL40" i="1"/>
  <c r="BH40" i="1"/>
  <c r="BB40" i="1"/>
  <c r="AX40" i="1"/>
  <c r="AP40" i="1"/>
  <c r="AN40" i="1"/>
  <c r="AH40" i="1"/>
  <c r="AD40" i="1"/>
  <c r="V40" i="1"/>
  <c r="FK40" i="1" s="1"/>
  <c r="Y40" i="1" s="1"/>
  <c r="T40" i="1"/>
  <c r="FX39" i="1"/>
  <c r="FV39" i="1"/>
  <c r="FR39" i="1"/>
  <c r="FM39" i="1"/>
  <c r="FF39" i="1"/>
  <c r="FC39" i="1"/>
  <c r="GK39" i="1" s="1"/>
  <c r="EO39" i="1"/>
  <c r="EJ39" i="1"/>
  <c r="EF39" i="1"/>
  <c r="DZ39" i="1"/>
  <c r="DV39" i="1"/>
  <c r="DP39" i="1"/>
  <c r="DL39" i="1"/>
  <c r="DF39" i="1"/>
  <c r="DB39" i="1"/>
  <c r="CT39" i="1"/>
  <c r="CR39" i="1"/>
  <c r="CK39" i="1"/>
  <c r="CF39" i="1"/>
  <c r="CB39" i="1"/>
  <c r="BV39" i="1"/>
  <c r="BR39" i="1"/>
  <c r="BL39" i="1"/>
  <c r="BH39" i="1"/>
  <c r="BB39" i="1"/>
  <c r="AX39" i="1"/>
  <c r="AP39" i="1"/>
  <c r="AN39" i="1"/>
  <c r="AH39" i="1"/>
  <c r="AD39" i="1"/>
  <c r="V39" i="1"/>
  <c r="FK39" i="1" s="1"/>
  <c r="Y39" i="1" s="1"/>
  <c r="T39" i="1"/>
  <c r="GL38" i="1"/>
  <c r="GH38" i="1"/>
  <c r="GF38" i="1"/>
  <c r="GD38" i="1"/>
  <c r="GB38" i="1"/>
  <c r="FX38" i="1"/>
  <c r="FV38" i="1"/>
  <c r="FT38" i="1"/>
  <c r="FR38" i="1"/>
  <c r="FN38" i="1"/>
  <c r="FC38" i="1"/>
  <c r="FE38" i="1" s="1"/>
  <c r="FD38" i="1" s="1"/>
  <c r="EJ38" i="1"/>
  <c r="EF38" i="1"/>
  <c r="DZ38" i="1"/>
  <c r="DV38" i="1"/>
  <c r="DP38" i="1"/>
  <c r="DL38" i="1"/>
  <c r="DF38" i="1"/>
  <c r="DB38" i="1"/>
  <c r="CT38" i="1"/>
  <c r="CW38" i="1" s="1"/>
  <c r="CR38" i="1"/>
  <c r="CK38" i="1"/>
  <c r="EU38" i="1" s="1"/>
  <c r="CF38" i="1"/>
  <c r="CB38" i="1"/>
  <c r="BV38" i="1"/>
  <c r="BR38" i="1"/>
  <c r="BL38" i="1"/>
  <c r="BH38" i="1"/>
  <c r="BB38" i="1"/>
  <c r="AX38" i="1"/>
  <c r="AP38" i="1"/>
  <c r="AS38" i="1" s="1"/>
  <c r="AN38" i="1"/>
  <c r="AH38" i="1"/>
  <c r="AD38" i="1"/>
  <c r="V38" i="1"/>
  <c r="T38" i="1"/>
  <c r="GL37" i="1"/>
  <c r="GH37" i="1"/>
  <c r="GF37" i="1"/>
  <c r="GD37" i="1"/>
  <c r="GB37" i="1"/>
  <c r="FX37" i="1"/>
  <c r="FV37" i="1"/>
  <c r="FT37" i="1"/>
  <c r="FR37" i="1"/>
  <c r="FM37" i="1"/>
  <c r="FF37" i="1"/>
  <c r="EO37" i="1"/>
  <c r="EJ37" i="1"/>
  <c r="EF37" i="1"/>
  <c r="DZ37" i="1"/>
  <c r="DV37" i="1"/>
  <c r="DP37" i="1"/>
  <c r="DL37" i="1"/>
  <c r="DF37" i="1"/>
  <c r="DB37" i="1"/>
  <c r="CT37" i="1"/>
  <c r="CW37" i="1" s="1"/>
  <c r="CR37" i="1"/>
  <c r="CK37" i="1"/>
  <c r="CF37" i="1"/>
  <c r="CB37" i="1"/>
  <c r="BV37" i="1"/>
  <c r="BR37" i="1"/>
  <c r="BL37" i="1"/>
  <c r="BH37" i="1"/>
  <c r="BB37" i="1"/>
  <c r="AX37" i="1"/>
  <c r="AP37" i="1"/>
  <c r="AS37" i="1" s="1"/>
  <c r="AN37" i="1"/>
  <c r="AH37" i="1"/>
  <c r="AD37" i="1"/>
  <c r="V37" i="1"/>
  <c r="T37" i="1"/>
  <c r="GL36" i="1"/>
  <c r="GH36" i="1"/>
  <c r="GF36" i="1"/>
  <c r="GD36" i="1"/>
  <c r="GB36" i="1"/>
  <c r="FX36" i="1"/>
  <c r="FV36" i="1"/>
  <c r="FT36" i="1"/>
  <c r="FR36" i="1"/>
  <c r="FN36" i="1"/>
  <c r="EJ36" i="1"/>
  <c r="EF36" i="1"/>
  <c r="DZ36" i="1"/>
  <c r="DV36" i="1"/>
  <c r="ES36" i="1"/>
  <c r="DP36" i="1"/>
  <c r="DL36" i="1"/>
  <c r="DF36" i="1"/>
  <c r="DB36" i="1"/>
  <c r="CT36" i="1"/>
  <c r="CW36" i="1" s="1"/>
  <c r="CR36" i="1"/>
  <c r="CK36" i="1"/>
  <c r="EU36" i="1" s="1"/>
  <c r="CF36" i="1"/>
  <c r="CB36" i="1"/>
  <c r="BV36" i="1"/>
  <c r="BR36" i="1"/>
  <c r="BL36" i="1"/>
  <c r="BH36" i="1"/>
  <c r="BB36" i="1"/>
  <c r="AX36" i="1"/>
  <c r="AP36" i="1"/>
  <c r="AS36" i="1" s="1"/>
  <c r="AN36" i="1"/>
  <c r="AH36" i="1"/>
  <c r="AD36" i="1"/>
  <c r="V36" i="1"/>
  <c r="T36" i="1"/>
  <c r="GL35" i="1"/>
  <c r="GH35" i="1"/>
  <c r="GF35" i="1"/>
  <c r="GD35" i="1"/>
  <c r="GB35" i="1"/>
  <c r="FX35" i="1"/>
  <c r="FV35" i="1"/>
  <c r="FT35" i="1"/>
  <c r="FR35" i="1"/>
  <c r="FM35" i="1"/>
  <c r="FF35" i="1"/>
  <c r="EO35" i="1"/>
  <c r="EJ35" i="1"/>
  <c r="EF35" i="1"/>
  <c r="DZ35" i="1"/>
  <c r="DV35" i="1"/>
  <c r="DP35" i="1"/>
  <c r="DL35" i="1"/>
  <c r="DF35" i="1"/>
  <c r="DB35" i="1"/>
  <c r="CT35" i="1"/>
  <c r="CR35" i="1"/>
  <c r="CK35" i="1"/>
  <c r="CF35" i="1"/>
  <c r="CB35" i="1"/>
  <c r="BV35" i="1"/>
  <c r="BR35" i="1"/>
  <c r="BL35" i="1"/>
  <c r="BH35" i="1"/>
  <c r="BB35" i="1"/>
  <c r="AX35" i="1"/>
  <c r="AP35" i="1"/>
  <c r="AN35" i="1"/>
  <c r="AH35" i="1"/>
  <c r="AD35" i="1"/>
  <c r="V35" i="1"/>
  <c r="T35" i="1"/>
  <c r="GL34" i="1"/>
  <c r="GH34" i="1"/>
  <c r="GF34" i="1"/>
  <c r="GD34" i="1"/>
  <c r="GB34" i="1"/>
  <c r="FX34" i="1"/>
  <c r="FV34" i="1"/>
  <c r="FT34" i="1"/>
  <c r="FR34" i="1"/>
  <c r="FN34" i="1"/>
  <c r="FC34" i="1"/>
  <c r="FE34" i="1" s="1"/>
  <c r="FD34" i="1" s="1"/>
  <c r="EJ34" i="1"/>
  <c r="EF34" i="1"/>
  <c r="DZ34" i="1"/>
  <c r="DV34" i="1"/>
  <c r="DP34" i="1"/>
  <c r="DL34" i="1"/>
  <c r="DF34" i="1"/>
  <c r="DB34" i="1"/>
  <c r="CT34" i="1"/>
  <c r="CW34" i="1" s="1"/>
  <c r="CR34" i="1"/>
  <c r="CK34" i="1"/>
  <c r="CF34" i="1"/>
  <c r="CB34" i="1"/>
  <c r="BV34" i="1"/>
  <c r="BR34" i="1"/>
  <c r="BL34" i="1"/>
  <c r="BH34" i="1"/>
  <c r="BB34" i="1"/>
  <c r="AX34" i="1"/>
  <c r="AP34" i="1"/>
  <c r="AS34" i="1" s="1"/>
  <c r="AN34" i="1"/>
  <c r="AH34" i="1"/>
  <c r="AD34" i="1"/>
  <c r="V34" i="1"/>
  <c r="Y34" i="1" s="1"/>
  <c r="T34" i="1"/>
  <c r="GL33" i="1"/>
  <c r="GH33" i="1"/>
  <c r="GF33" i="1"/>
  <c r="GD33" i="1"/>
  <c r="GB33" i="1"/>
  <c r="FX33" i="1"/>
  <c r="FV33" i="1"/>
  <c r="FT33" i="1"/>
  <c r="FR33" i="1"/>
  <c r="FM33" i="1"/>
  <c r="FF33" i="1"/>
  <c r="EO33" i="1"/>
  <c r="EJ33" i="1"/>
  <c r="EF33" i="1"/>
  <c r="DZ33" i="1"/>
  <c r="DV33" i="1"/>
  <c r="DP33" i="1"/>
  <c r="DL33" i="1"/>
  <c r="DF33" i="1"/>
  <c r="DB33" i="1"/>
  <c r="CT33" i="1"/>
  <c r="CW33" i="1" s="1"/>
  <c r="CR33" i="1"/>
  <c r="CK33" i="1"/>
  <c r="CF33" i="1"/>
  <c r="CB33" i="1"/>
  <c r="BV33" i="1"/>
  <c r="BR33" i="1"/>
  <c r="BL33" i="1"/>
  <c r="BH33" i="1"/>
  <c r="BB33" i="1"/>
  <c r="AX33" i="1"/>
  <c r="AP33" i="1"/>
  <c r="AN33" i="1"/>
  <c r="AH33" i="1"/>
  <c r="AD33" i="1"/>
  <c r="V33" i="1"/>
  <c r="Y33" i="1" s="1"/>
  <c r="T33" i="1"/>
  <c r="GL32" i="1"/>
  <c r="GH32" i="1"/>
  <c r="GF32" i="1"/>
  <c r="GD32" i="1"/>
  <c r="GB32" i="1"/>
  <c r="FX32" i="1"/>
  <c r="FV32" i="1"/>
  <c r="FT32" i="1"/>
  <c r="FR32" i="1"/>
  <c r="FN32" i="1"/>
  <c r="FC32" i="1"/>
  <c r="FE32" i="1" s="1"/>
  <c r="FD32" i="1" s="1"/>
  <c r="EJ32" i="1"/>
  <c r="EF32" i="1"/>
  <c r="DZ32" i="1"/>
  <c r="DV32" i="1"/>
  <c r="DP32" i="1"/>
  <c r="DL32" i="1"/>
  <c r="DF32" i="1"/>
  <c r="DB32" i="1"/>
  <c r="CT32" i="1"/>
  <c r="CR32" i="1"/>
  <c r="CK32" i="1"/>
  <c r="EU32" i="1" s="1"/>
  <c r="CF32" i="1"/>
  <c r="CB32" i="1"/>
  <c r="BV32" i="1"/>
  <c r="BR32" i="1"/>
  <c r="BL32" i="1"/>
  <c r="BH32" i="1"/>
  <c r="BB32" i="1"/>
  <c r="AX32" i="1"/>
  <c r="AP32" i="1"/>
  <c r="AS32" i="1" s="1"/>
  <c r="AN32" i="1"/>
  <c r="AH32" i="1"/>
  <c r="AD32" i="1"/>
  <c r="V32" i="1"/>
  <c r="T32" i="1"/>
  <c r="GL31" i="1"/>
  <c r="GH31" i="1"/>
  <c r="GF31" i="1"/>
  <c r="GD31" i="1"/>
  <c r="GB31" i="1"/>
  <c r="FX31" i="1"/>
  <c r="FV31" i="1"/>
  <c r="FT31" i="1"/>
  <c r="FR31" i="1"/>
  <c r="FM31" i="1"/>
  <c r="FF31" i="1"/>
  <c r="EO31" i="1"/>
  <c r="EJ31" i="1"/>
  <c r="EF31" i="1"/>
  <c r="DZ31" i="1"/>
  <c r="DV31" i="1"/>
  <c r="DP31" i="1"/>
  <c r="DL31" i="1"/>
  <c r="DF31" i="1"/>
  <c r="DB31" i="1"/>
  <c r="CT31" i="1"/>
  <c r="CR31" i="1"/>
  <c r="CK31" i="1"/>
  <c r="CF31" i="1"/>
  <c r="CB31" i="1"/>
  <c r="BV31" i="1"/>
  <c r="BR31" i="1"/>
  <c r="BL31" i="1"/>
  <c r="BH31" i="1"/>
  <c r="BB31" i="1"/>
  <c r="AX31" i="1"/>
  <c r="AP31" i="1"/>
  <c r="AN31" i="1"/>
  <c r="AH31" i="1"/>
  <c r="AD31" i="1"/>
  <c r="V31" i="1"/>
  <c r="Y31" i="1" s="1"/>
  <c r="T31" i="1"/>
  <c r="GL30" i="1"/>
  <c r="GH30" i="1"/>
  <c r="GF30" i="1"/>
  <c r="GD30" i="1"/>
  <c r="GB30" i="1"/>
  <c r="FX30" i="1"/>
  <c r="FV30" i="1"/>
  <c r="FT30" i="1"/>
  <c r="FR30" i="1"/>
  <c r="FN30" i="1"/>
  <c r="FC30" i="1"/>
  <c r="FE30" i="1" s="1"/>
  <c r="FD30" i="1" s="1"/>
  <c r="EJ30" i="1"/>
  <c r="EF30" i="1"/>
  <c r="DZ30" i="1"/>
  <c r="DV30" i="1"/>
  <c r="DP30" i="1"/>
  <c r="DL30" i="1"/>
  <c r="DF30" i="1"/>
  <c r="DB30" i="1"/>
  <c r="CT30" i="1"/>
  <c r="CW30" i="1" s="1"/>
  <c r="CR30" i="1"/>
  <c r="CK30" i="1"/>
  <c r="EU30" i="1" s="1"/>
  <c r="CF30" i="1"/>
  <c r="CB30" i="1"/>
  <c r="BV30" i="1"/>
  <c r="BR30" i="1"/>
  <c r="BL30" i="1"/>
  <c r="BH30" i="1"/>
  <c r="CO30" i="1"/>
  <c r="BB30" i="1"/>
  <c r="AX30" i="1"/>
  <c r="AP30" i="1"/>
  <c r="AN30" i="1"/>
  <c r="AH30" i="1"/>
  <c r="AD30" i="1"/>
  <c r="V30" i="1"/>
  <c r="Y30" i="1" s="1"/>
  <c r="T30" i="1"/>
  <c r="GL29" i="1"/>
  <c r="GH29" i="1"/>
  <c r="GF29" i="1"/>
  <c r="GD29" i="1"/>
  <c r="GB29" i="1"/>
  <c r="FX29" i="1"/>
  <c r="FV29" i="1"/>
  <c r="FT29" i="1"/>
  <c r="FR29" i="1"/>
  <c r="FM29" i="1"/>
  <c r="FF29" i="1"/>
  <c r="EO29" i="1"/>
  <c r="EJ29" i="1"/>
  <c r="EF29" i="1"/>
  <c r="DZ29" i="1"/>
  <c r="DV29" i="1"/>
  <c r="DP29" i="1"/>
  <c r="DL29" i="1"/>
  <c r="DF29" i="1"/>
  <c r="DB29" i="1"/>
  <c r="CT29" i="1"/>
  <c r="CW29" i="1" s="1"/>
  <c r="CR29" i="1"/>
  <c r="CK29" i="1"/>
  <c r="CF29" i="1"/>
  <c r="CB29" i="1"/>
  <c r="BV29" i="1"/>
  <c r="BR29" i="1"/>
  <c r="BL29" i="1"/>
  <c r="BH29" i="1"/>
  <c r="BB29" i="1"/>
  <c r="AX29" i="1"/>
  <c r="AP29" i="1"/>
  <c r="AN29" i="1"/>
  <c r="AH29" i="1"/>
  <c r="AD29" i="1"/>
  <c r="V29" i="1"/>
  <c r="Y29" i="1" s="1"/>
  <c r="T29" i="1"/>
  <c r="GL28" i="1"/>
  <c r="GH28" i="1"/>
  <c r="GF28" i="1"/>
  <c r="GD28" i="1"/>
  <c r="GB28" i="1"/>
  <c r="FX28" i="1"/>
  <c r="FV28" i="1"/>
  <c r="FT28" i="1"/>
  <c r="FR28" i="1"/>
  <c r="FN28" i="1"/>
  <c r="FC28" i="1"/>
  <c r="FE28" i="1" s="1"/>
  <c r="FD28" i="1" s="1"/>
  <c r="EJ28" i="1"/>
  <c r="EF28" i="1"/>
  <c r="DZ28" i="1"/>
  <c r="DV28" i="1"/>
  <c r="ES28" i="1"/>
  <c r="DP28" i="1"/>
  <c r="DL28" i="1"/>
  <c r="DF28" i="1"/>
  <c r="DB28" i="1"/>
  <c r="CT28" i="1"/>
  <c r="CR28" i="1"/>
  <c r="CK28" i="1"/>
  <c r="CF28" i="1"/>
  <c r="CB28" i="1"/>
  <c r="BV28" i="1"/>
  <c r="BR28" i="1"/>
  <c r="BL28" i="1"/>
  <c r="BH28" i="1"/>
  <c r="BB28" i="1"/>
  <c r="AX28" i="1"/>
  <c r="AP28" i="1"/>
  <c r="AN28" i="1"/>
  <c r="AH28" i="1"/>
  <c r="AD28" i="1"/>
  <c r="V28" i="1"/>
  <c r="T28" i="1"/>
  <c r="GL27" i="1"/>
  <c r="GH27" i="1"/>
  <c r="GF27" i="1"/>
  <c r="GD27" i="1"/>
  <c r="GB27" i="1"/>
  <c r="FX27" i="1"/>
  <c r="FV27" i="1"/>
  <c r="FT27" i="1"/>
  <c r="FR27" i="1"/>
  <c r="FM27" i="1"/>
  <c r="FF27" i="1"/>
  <c r="EO27" i="1"/>
  <c r="EJ27" i="1"/>
  <c r="EF27" i="1"/>
  <c r="DZ27" i="1"/>
  <c r="DV27" i="1"/>
  <c r="DP27" i="1"/>
  <c r="DL27" i="1"/>
  <c r="DF27" i="1"/>
  <c r="DB27" i="1"/>
  <c r="CT27" i="1"/>
  <c r="CR27" i="1"/>
  <c r="CK27" i="1"/>
  <c r="CF27" i="1"/>
  <c r="CB27" i="1"/>
  <c r="BV27" i="1"/>
  <c r="BR27" i="1"/>
  <c r="BL27" i="1"/>
  <c r="BH27" i="1"/>
  <c r="BB27" i="1"/>
  <c r="AX27" i="1"/>
  <c r="AP27" i="1"/>
  <c r="AN27" i="1"/>
  <c r="AH27" i="1"/>
  <c r="AD27" i="1"/>
  <c r="V27" i="1"/>
  <c r="Y27" i="1" s="1"/>
  <c r="T27" i="1"/>
  <c r="GL26" i="1"/>
  <c r="GH26" i="1"/>
  <c r="GF26" i="1"/>
  <c r="GD26" i="1"/>
  <c r="GB26" i="1"/>
  <c r="FX26" i="1"/>
  <c r="FV26" i="1"/>
  <c r="FT26" i="1"/>
  <c r="FR26" i="1"/>
  <c r="FN26" i="1"/>
  <c r="EJ26" i="1"/>
  <c r="EF26" i="1"/>
  <c r="DZ26" i="1"/>
  <c r="DV26" i="1"/>
  <c r="DP26" i="1"/>
  <c r="DL26" i="1"/>
  <c r="DF26" i="1"/>
  <c r="DB26" i="1"/>
  <c r="CT26" i="1"/>
  <c r="CR26" i="1"/>
  <c r="CK26" i="1"/>
  <c r="EU26" i="1" s="1"/>
  <c r="CF26" i="1"/>
  <c r="CB26" i="1"/>
  <c r="BV26" i="1"/>
  <c r="BR26" i="1"/>
  <c r="BL26" i="1"/>
  <c r="BH26" i="1"/>
  <c r="BB26" i="1"/>
  <c r="AX26" i="1"/>
  <c r="AP26" i="1"/>
  <c r="AN26" i="1"/>
  <c r="AH26" i="1"/>
  <c r="AD26" i="1"/>
  <c r="V26" i="1"/>
  <c r="T26" i="1"/>
  <c r="GL25" i="1"/>
  <c r="GH25" i="1"/>
  <c r="GF25" i="1"/>
  <c r="GD25" i="1"/>
  <c r="GB25" i="1"/>
  <c r="FX25" i="1"/>
  <c r="FV25" i="1"/>
  <c r="FT25" i="1"/>
  <c r="FR25" i="1"/>
  <c r="FM25" i="1"/>
  <c r="FF25" i="1"/>
  <c r="EO25" i="1"/>
  <c r="EJ25" i="1"/>
  <c r="EF25" i="1"/>
  <c r="DZ25" i="1"/>
  <c r="DV25" i="1"/>
  <c r="DP25" i="1"/>
  <c r="DL25" i="1"/>
  <c r="DF25" i="1"/>
  <c r="DB25" i="1"/>
  <c r="CT25" i="1"/>
  <c r="CR25" i="1"/>
  <c r="CK25" i="1"/>
  <c r="CF25" i="1"/>
  <c r="CB25" i="1"/>
  <c r="BV25" i="1"/>
  <c r="BR25" i="1"/>
  <c r="BL25" i="1"/>
  <c r="BH25" i="1"/>
  <c r="BB25" i="1"/>
  <c r="AX25" i="1"/>
  <c r="AP25" i="1"/>
  <c r="AN25" i="1"/>
  <c r="AH25" i="1"/>
  <c r="AD25" i="1"/>
  <c r="V25" i="1"/>
  <c r="T25" i="1"/>
  <c r="GL24" i="1"/>
  <c r="GH24" i="1"/>
  <c r="GF24" i="1"/>
  <c r="GD24" i="1"/>
  <c r="GB24" i="1"/>
  <c r="FX24" i="1"/>
  <c r="FV24" i="1"/>
  <c r="FT24" i="1"/>
  <c r="FR24" i="1"/>
  <c r="FN24" i="1"/>
  <c r="EJ24" i="1"/>
  <c r="EF24" i="1"/>
  <c r="DZ24" i="1"/>
  <c r="DV24" i="1"/>
  <c r="DP24" i="1"/>
  <c r="DL24" i="1"/>
  <c r="DF24" i="1"/>
  <c r="DB24" i="1"/>
  <c r="CT24" i="1"/>
  <c r="CW24" i="1" s="1"/>
  <c r="CR24" i="1"/>
  <c r="CK24" i="1"/>
  <c r="EU24" i="1" s="1"/>
  <c r="CF24" i="1"/>
  <c r="CB24" i="1"/>
  <c r="BV24" i="1"/>
  <c r="BR24" i="1"/>
  <c r="BL24" i="1"/>
  <c r="BH24" i="1"/>
  <c r="BB24" i="1"/>
  <c r="AX24" i="1"/>
  <c r="AP24" i="1"/>
  <c r="AN24" i="1"/>
  <c r="AH24" i="1"/>
  <c r="AD24" i="1"/>
  <c r="V24" i="1"/>
  <c r="Y24" i="1" s="1"/>
  <c r="T24" i="1"/>
  <c r="GL23" i="1"/>
  <c r="GH23" i="1"/>
  <c r="GF23" i="1"/>
  <c r="GD23" i="1"/>
  <c r="GB23" i="1"/>
  <c r="FX23" i="1"/>
  <c r="FV23" i="1"/>
  <c r="FT23" i="1"/>
  <c r="FR23" i="1"/>
  <c r="FM23" i="1"/>
  <c r="FF23" i="1"/>
  <c r="EO23" i="1"/>
  <c r="EJ23" i="1"/>
  <c r="EF23" i="1"/>
  <c r="DZ23" i="1"/>
  <c r="DV23" i="1"/>
  <c r="DP23" i="1"/>
  <c r="DL23" i="1"/>
  <c r="DF23" i="1"/>
  <c r="DB23" i="1"/>
  <c r="CT23" i="1"/>
  <c r="CR23" i="1"/>
  <c r="CK23" i="1"/>
  <c r="CF23" i="1"/>
  <c r="CB23" i="1"/>
  <c r="BV23" i="1"/>
  <c r="BR23" i="1"/>
  <c r="BL23" i="1"/>
  <c r="BH23" i="1"/>
  <c r="BB23" i="1"/>
  <c r="AX23" i="1"/>
  <c r="AP23" i="1"/>
  <c r="AN23" i="1"/>
  <c r="AH23" i="1"/>
  <c r="AD23" i="1"/>
  <c r="V23" i="1"/>
  <c r="T23" i="1"/>
  <c r="FC20" i="1"/>
  <c r="FC16" i="1"/>
  <c r="GK16" i="1" s="1"/>
  <c r="EJ22" i="1"/>
  <c r="GG22" i="1" s="1"/>
  <c r="EK22" i="1" s="1"/>
  <c r="EM22" i="1" s="1"/>
  <c r="EF22" i="1"/>
  <c r="EJ21" i="1"/>
  <c r="GG21" i="1" s="1"/>
  <c r="EK21" i="1" s="1"/>
  <c r="EM21" i="1" s="1"/>
  <c r="EF21" i="1"/>
  <c r="EJ20" i="1"/>
  <c r="GG20" i="1" s="1"/>
  <c r="EK20" i="1" s="1"/>
  <c r="EM20" i="1" s="1"/>
  <c r="EF20" i="1"/>
  <c r="EJ19" i="1"/>
  <c r="GG19" i="1" s="1"/>
  <c r="EK19" i="1" s="1"/>
  <c r="EM19" i="1" s="1"/>
  <c r="EF19" i="1"/>
  <c r="EJ18" i="1"/>
  <c r="GG18" i="1" s="1"/>
  <c r="EK18" i="1" s="1"/>
  <c r="EM18" i="1" s="1"/>
  <c r="EF18" i="1"/>
  <c r="EJ17" i="1"/>
  <c r="GG17" i="1" s="1"/>
  <c r="EK17" i="1" s="1"/>
  <c r="EM17" i="1" s="1"/>
  <c r="EF17" i="1"/>
  <c r="EJ16" i="1"/>
  <c r="GG16" i="1" s="1"/>
  <c r="EK16" i="1" s="1"/>
  <c r="EM16" i="1" s="1"/>
  <c r="EF16" i="1"/>
  <c r="EJ15" i="1"/>
  <c r="GG15" i="1" s="1"/>
  <c r="EK15" i="1" s="1"/>
  <c r="EM15" i="1" s="1"/>
  <c r="EF15" i="1"/>
  <c r="DZ22" i="1"/>
  <c r="GE22" i="1" s="1"/>
  <c r="EA22" i="1" s="1"/>
  <c r="EC22" i="1" s="1"/>
  <c r="DV22" i="1"/>
  <c r="DZ21" i="1"/>
  <c r="GE21" i="1" s="1"/>
  <c r="EA21" i="1" s="1"/>
  <c r="EC21" i="1" s="1"/>
  <c r="DV21" i="1"/>
  <c r="DZ20" i="1"/>
  <c r="GE20" i="1" s="1"/>
  <c r="EA20" i="1" s="1"/>
  <c r="EC20" i="1" s="1"/>
  <c r="DV20" i="1"/>
  <c r="DZ19" i="1"/>
  <c r="GE19" i="1" s="1"/>
  <c r="EA19" i="1" s="1"/>
  <c r="EC19" i="1" s="1"/>
  <c r="DV19" i="1"/>
  <c r="DZ18" i="1"/>
  <c r="GE18" i="1" s="1"/>
  <c r="EA18" i="1" s="1"/>
  <c r="EC18" i="1" s="1"/>
  <c r="DV18" i="1"/>
  <c r="DZ17" i="1"/>
  <c r="GE17" i="1" s="1"/>
  <c r="EA17" i="1" s="1"/>
  <c r="EC17" i="1" s="1"/>
  <c r="DV17" i="1"/>
  <c r="DZ16" i="1"/>
  <c r="GE16" i="1" s="1"/>
  <c r="EA16" i="1" s="1"/>
  <c r="EC16" i="1" s="1"/>
  <c r="DV16" i="1"/>
  <c r="DZ15" i="1"/>
  <c r="GE15" i="1" s="1"/>
  <c r="EA15" i="1" s="1"/>
  <c r="EC15" i="1" s="1"/>
  <c r="DV15" i="1"/>
  <c r="DP22" i="1"/>
  <c r="DP21" i="1"/>
  <c r="GC21" i="1" s="1"/>
  <c r="DQ21" i="1" s="1"/>
  <c r="DS21" i="1" s="1"/>
  <c r="DP20" i="1"/>
  <c r="DP19" i="1"/>
  <c r="GC19" i="1" s="1"/>
  <c r="DQ19" i="1" s="1"/>
  <c r="DS19" i="1" s="1"/>
  <c r="DP18" i="1"/>
  <c r="DP17" i="1"/>
  <c r="GC17" i="1" s="1"/>
  <c r="DQ17" i="1" s="1"/>
  <c r="DS17" i="1" s="1"/>
  <c r="DP16" i="1"/>
  <c r="DP15" i="1"/>
  <c r="GC15" i="1" s="1"/>
  <c r="DQ15" i="1" s="1"/>
  <c r="DS15" i="1" s="1"/>
  <c r="DL22" i="1"/>
  <c r="GC22" i="1" s="1"/>
  <c r="DQ22" i="1" s="1"/>
  <c r="DS22" i="1" s="1"/>
  <c r="DL21" i="1"/>
  <c r="DL20" i="1"/>
  <c r="GC20" i="1" s="1"/>
  <c r="DQ20" i="1" s="1"/>
  <c r="DS20" i="1" s="1"/>
  <c r="DL19" i="1"/>
  <c r="DL18" i="1"/>
  <c r="GC18" i="1" s="1"/>
  <c r="DQ18" i="1" s="1"/>
  <c r="DS18" i="1" s="1"/>
  <c r="DL17" i="1"/>
  <c r="DL16" i="1"/>
  <c r="GC16" i="1" s="1"/>
  <c r="DQ16" i="1" s="1"/>
  <c r="DS16" i="1" s="1"/>
  <c r="DL15" i="1"/>
  <c r="DF22" i="1"/>
  <c r="GA22" i="1" s="1"/>
  <c r="DG22" i="1" s="1"/>
  <c r="DI22" i="1" s="1"/>
  <c r="DF21" i="1"/>
  <c r="GA21" i="1" s="1"/>
  <c r="DG21" i="1" s="1"/>
  <c r="DI21" i="1" s="1"/>
  <c r="DF20" i="1"/>
  <c r="GA20" i="1" s="1"/>
  <c r="DG20" i="1" s="1"/>
  <c r="DI20" i="1" s="1"/>
  <c r="DF19" i="1"/>
  <c r="GA19" i="1" s="1"/>
  <c r="DG19" i="1" s="1"/>
  <c r="DI19" i="1" s="1"/>
  <c r="DF18" i="1"/>
  <c r="GA18" i="1" s="1"/>
  <c r="DG18" i="1" s="1"/>
  <c r="DI18" i="1" s="1"/>
  <c r="DF17" i="1"/>
  <c r="GA17" i="1" s="1"/>
  <c r="DG17" i="1" s="1"/>
  <c r="DI17" i="1" s="1"/>
  <c r="DF16" i="1"/>
  <c r="GA16" i="1" s="1"/>
  <c r="DG16" i="1" s="1"/>
  <c r="DI16" i="1" s="1"/>
  <c r="DF15" i="1"/>
  <c r="GA15" i="1" s="1"/>
  <c r="DG15" i="1" s="1"/>
  <c r="DI15" i="1" s="1"/>
  <c r="DB22" i="1"/>
  <c r="DB21" i="1"/>
  <c r="DB20" i="1"/>
  <c r="DB19" i="1"/>
  <c r="DB18" i="1"/>
  <c r="DB17" i="1"/>
  <c r="DB16" i="1"/>
  <c r="DB15" i="1"/>
  <c r="CT22" i="1"/>
  <c r="CT21" i="1"/>
  <c r="CT20" i="1"/>
  <c r="CT19" i="1"/>
  <c r="CT18" i="1"/>
  <c r="CT17" i="1"/>
  <c r="CT16" i="1"/>
  <c r="CT15" i="1"/>
  <c r="CR22" i="1"/>
  <c r="CR21" i="1"/>
  <c r="CR20" i="1"/>
  <c r="CR19" i="1"/>
  <c r="CR18" i="1"/>
  <c r="CR17" i="1"/>
  <c r="CR16" i="1"/>
  <c r="CR15" i="1"/>
  <c r="CK22" i="1"/>
  <c r="CK21" i="1"/>
  <c r="CK20" i="1"/>
  <c r="EU20" i="1" s="1"/>
  <c r="CK19" i="1"/>
  <c r="CK18" i="1"/>
  <c r="EU18" i="1" s="1"/>
  <c r="CK17" i="1"/>
  <c r="CK16" i="1"/>
  <c r="CK15" i="1"/>
  <c r="CF22" i="1"/>
  <c r="FW22" i="1" s="1"/>
  <c r="CG22" i="1" s="1"/>
  <c r="CI22" i="1" s="1"/>
  <c r="CF21" i="1"/>
  <c r="FW21" i="1" s="1"/>
  <c r="CG21" i="1" s="1"/>
  <c r="CI21" i="1" s="1"/>
  <c r="CF20" i="1"/>
  <c r="FW20" i="1" s="1"/>
  <c r="CG20" i="1" s="1"/>
  <c r="CI20" i="1" s="1"/>
  <c r="CF19" i="1"/>
  <c r="FW19" i="1" s="1"/>
  <c r="CG19" i="1" s="1"/>
  <c r="CI19" i="1" s="1"/>
  <c r="CF18" i="1"/>
  <c r="FW18" i="1" s="1"/>
  <c r="CG18" i="1" s="1"/>
  <c r="CI18" i="1" s="1"/>
  <c r="CF17" i="1"/>
  <c r="FW17" i="1" s="1"/>
  <c r="CG17" i="1" s="1"/>
  <c r="CI17" i="1" s="1"/>
  <c r="CF16" i="1"/>
  <c r="FW16" i="1" s="1"/>
  <c r="CG16" i="1" s="1"/>
  <c r="CI16" i="1" s="1"/>
  <c r="CF15" i="1"/>
  <c r="FW15" i="1" s="1"/>
  <c r="CG15" i="1" s="1"/>
  <c r="CI15" i="1" s="1"/>
  <c r="CB22" i="1"/>
  <c r="CB21" i="1"/>
  <c r="CB20" i="1"/>
  <c r="CB19" i="1"/>
  <c r="CB18" i="1"/>
  <c r="CB17" i="1"/>
  <c r="BV22" i="1"/>
  <c r="FU22" i="1" s="1"/>
  <c r="BW22" i="1" s="1"/>
  <c r="BY22" i="1" s="1"/>
  <c r="BV21" i="1"/>
  <c r="FU21" i="1" s="1"/>
  <c r="BW21" i="1" s="1"/>
  <c r="BY21" i="1" s="1"/>
  <c r="BV20" i="1"/>
  <c r="FU20" i="1" s="1"/>
  <c r="BW20" i="1" s="1"/>
  <c r="BY20" i="1" s="1"/>
  <c r="BV19" i="1"/>
  <c r="FU19" i="1" s="1"/>
  <c r="BW19" i="1" s="1"/>
  <c r="BY19" i="1" s="1"/>
  <c r="BV18" i="1"/>
  <c r="FU18" i="1" s="1"/>
  <c r="BW18" i="1" s="1"/>
  <c r="BY18" i="1" s="1"/>
  <c r="BV17" i="1"/>
  <c r="FU17" i="1" s="1"/>
  <c r="BW17" i="1" s="1"/>
  <c r="BY17" i="1" s="1"/>
  <c r="BV16" i="1"/>
  <c r="FU16" i="1" s="1"/>
  <c r="BW16" i="1" s="1"/>
  <c r="BY16" i="1" s="1"/>
  <c r="BV15" i="1"/>
  <c r="FU15" i="1" s="1"/>
  <c r="BW15" i="1" s="1"/>
  <c r="BY15" i="1" s="1"/>
  <c r="BR22" i="1"/>
  <c r="BR21" i="1"/>
  <c r="BR20" i="1"/>
  <c r="BR19" i="1"/>
  <c r="BR18" i="1"/>
  <c r="BR17" i="1"/>
  <c r="BR16" i="1"/>
  <c r="BR15" i="1"/>
  <c r="BL22" i="1"/>
  <c r="FS22" i="1" s="1"/>
  <c r="BM22" i="1" s="1"/>
  <c r="BO22" i="1" s="1"/>
  <c r="BL21" i="1"/>
  <c r="FS21" i="1" s="1"/>
  <c r="BM21" i="1" s="1"/>
  <c r="BO21" i="1" s="1"/>
  <c r="BL20" i="1"/>
  <c r="FS20" i="1" s="1"/>
  <c r="BM20" i="1" s="1"/>
  <c r="BO20" i="1" s="1"/>
  <c r="BL19" i="1"/>
  <c r="FS19" i="1" s="1"/>
  <c r="BM19" i="1" s="1"/>
  <c r="BO19" i="1" s="1"/>
  <c r="BL18" i="1"/>
  <c r="FS18" i="1" s="1"/>
  <c r="BM18" i="1" s="1"/>
  <c r="BO18" i="1" s="1"/>
  <c r="BL17" i="1"/>
  <c r="FS17" i="1" s="1"/>
  <c r="BM17" i="1" s="1"/>
  <c r="BO17" i="1" s="1"/>
  <c r="BL16" i="1"/>
  <c r="FS16" i="1" s="1"/>
  <c r="BM16" i="1" s="1"/>
  <c r="BL15" i="1"/>
  <c r="FS15" i="1" s="1"/>
  <c r="BM15" i="1" s="1"/>
  <c r="BH22" i="1"/>
  <c r="BH21" i="1"/>
  <c r="BH20" i="1"/>
  <c r="BH19" i="1"/>
  <c r="BH18" i="1"/>
  <c r="BH17" i="1"/>
  <c r="BH16" i="1"/>
  <c r="BH15" i="1"/>
  <c r="FR18" i="1"/>
  <c r="FR19" i="1"/>
  <c r="FR20" i="1"/>
  <c r="FR21" i="1"/>
  <c r="FR22" i="1"/>
  <c r="BB22" i="1"/>
  <c r="BB21" i="1"/>
  <c r="BB20" i="1"/>
  <c r="BB19" i="1"/>
  <c r="BB18" i="1"/>
  <c r="BB17" i="1"/>
  <c r="AX22" i="1"/>
  <c r="AX21" i="1"/>
  <c r="AX20" i="1"/>
  <c r="AX19" i="1"/>
  <c r="AX18" i="1"/>
  <c r="AX17" i="1"/>
  <c r="AX16" i="1"/>
  <c r="AX15" i="1"/>
  <c r="AH22" i="1"/>
  <c r="AH21" i="1"/>
  <c r="AH20" i="1"/>
  <c r="AH19" i="1"/>
  <c r="AH18" i="1"/>
  <c r="AH17" i="1"/>
  <c r="AH15" i="1"/>
  <c r="FA30" i="1" l="1"/>
  <c r="FA29" i="1"/>
  <c r="FA34" i="1"/>
  <c r="FA46" i="1"/>
  <c r="FA24" i="1"/>
  <c r="FA33" i="1"/>
  <c r="FA49" i="1"/>
  <c r="FA56" i="1"/>
  <c r="FA97" i="1"/>
  <c r="FA100" i="1"/>
  <c r="FA51" i="1"/>
  <c r="FA53" i="1"/>
  <c r="EU57" i="1"/>
  <c r="FA37" i="1"/>
  <c r="FA60" i="1"/>
  <c r="FA70" i="1"/>
  <c r="FA102" i="1"/>
  <c r="FA76" i="1"/>
  <c r="FA86" i="1"/>
  <c r="FA93" i="1"/>
  <c r="FA114" i="1"/>
  <c r="FA36" i="1"/>
  <c r="FA45" i="1"/>
  <c r="FA52" i="1"/>
  <c r="FA54" i="1"/>
  <c r="FA63" i="1"/>
  <c r="FA66" i="1"/>
  <c r="FA73" i="1"/>
  <c r="FA78" i="1"/>
  <c r="FA83" i="1"/>
  <c r="FA88" i="1"/>
  <c r="FA95" i="1"/>
  <c r="FA105" i="1"/>
  <c r="FA108" i="1"/>
  <c r="FA35" i="1"/>
  <c r="FA42" i="1"/>
  <c r="FA58" i="1"/>
  <c r="FA110" i="1"/>
  <c r="FA55" i="1"/>
  <c r="FA23" i="1"/>
  <c r="FA25" i="1"/>
  <c r="FA27" i="1"/>
  <c r="FA48" i="1"/>
  <c r="FA96" i="1"/>
  <c r="FA104" i="1"/>
  <c r="FA111" i="1"/>
  <c r="FA50" i="1"/>
  <c r="FN23" i="1"/>
  <c r="AI23" i="1"/>
  <c r="FN25" i="1"/>
  <c r="AI25" i="1"/>
  <c r="FN27" i="1"/>
  <c r="AI27" i="1"/>
  <c r="EU47" i="1"/>
  <c r="FN55" i="1"/>
  <c r="AI55" i="1"/>
  <c r="FN67" i="1"/>
  <c r="AI67" i="1"/>
  <c r="FN79" i="1"/>
  <c r="AI79" i="1"/>
  <c r="FN91" i="1"/>
  <c r="AI91" i="1"/>
  <c r="FA98" i="1"/>
  <c r="FN99" i="1"/>
  <c r="AI99" i="1"/>
  <c r="FA103" i="1"/>
  <c r="FA106" i="1"/>
  <c r="FN107" i="1"/>
  <c r="AI107" i="1"/>
  <c r="FA31" i="1"/>
  <c r="FA38" i="1"/>
  <c r="FN39" i="1"/>
  <c r="AI39" i="1"/>
  <c r="FN43" i="1"/>
  <c r="AI43" i="1"/>
  <c r="FN57" i="1"/>
  <c r="AI57" i="1"/>
  <c r="FA75" i="1"/>
  <c r="FA85" i="1"/>
  <c r="FA90" i="1"/>
  <c r="FN109" i="1"/>
  <c r="AI109" i="1"/>
  <c r="FA113" i="1"/>
  <c r="GD22" i="1"/>
  <c r="FA26" i="1"/>
  <c r="FA28" i="1"/>
  <c r="FN29" i="1"/>
  <c r="AI29" i="1"/>
  <c r="FA41" i="1"/>
  <c r="FA47" i="1"/>
  <c r="FN59" i="1"/>
  <c r="AI59" i="1"/>
  <c r="FA65" i="1"/>
  <c r="FA68" i="1"/>
  <c r="FN69" i="1"/>
  <c r="AI69" i="1"/>
  <c r="FA77" i="1"/>
  <c r="FA80" i="1"/>
  <c r="FN81" i="1"/>
  <c r="AI81" i="1"/>
  <c r="FA87" i="1"/>
  <c r="FA92" i="1"/>
  <c r="FN101" i="1"/>
  <c r="AI101" i="1"/>
  <c r="FN111" i="1"/>
  <c r="AI111" i="1"/>
  <c r="FN45" i="1"/>
  <c r="AI45" i="1"/>
  <c r="FN61" i="1"/>
  <c r="AI61" i="1"/>
  <c r="FN71" i="1"/>
  <c r="AI71" i="1"/>
  <c r="FA89" i="1"/>
  <c r="FN93" i="1"/>
  <c r="AI93" i="1"/>
  <c r="FN31" i="1"/>
  <c r="AI31" i="1"/>
  <c r="FN47" i="1"/>
  <c r="AI47" i="1"/>
  <c r="FN63" i="1"/>
  <c r="AI63" i="1"/>
  <c r="FA67" i="1"/>
  <c r="FN73" i="1"/>
  <c r="AI73" i="1"/>
  <c r="FA79" i="1"/>
  <c r="FA82" i="1"/>
  <c r="FN83" i="1"/>
  <c r="AI83" i="1"/>
  <c r="FA91" i="1"/>
  <c r="FN95" i="1"/>
  <c r="AI95" i="1"/>
  <c r="FA99" i="1"/>
  <c r="FN103" i="1"/>
  <c r="AI103" i="1"/>
  <c r="FA107" i="1"/>
  <c r="FA112" i="1"/>
  <c r="FN33" i="1"/>
  <c r="AI33" i="1"/>
  <c r="FA39" i="1"/>
  <c r="FA40" i="1"/>
  <c r="FN41" i="1"/>
  <c r="AI41" i="1"/>
  <c r="FA44" i="1"/>
  <c r="FN49" i="1"/>
  <c r="AI49" i="1"/>
  <c r="FA57" i="1"/>
  <c r="FA62" i="1"/>
  <c r="FA72" i="1"/>
  <c r="FN75" i="1"/>
  <c r="AI75" i="1"/>
  <c r="FN85" i="1"/>
  <c r="AI85" i="1"/>
  <c r="FA94" i="1"/>
  <c r="FA109" i="1"/>
  <c r="FN113" i="1"/>
  <c r="AI113" i="1"/>
  <c r="FA32" i="1"/>
  <c r="FN35" i="1"/>
  <c r="AI35" i="1"/>
  <c r="FA43" i="1"/>
  <c r="FN51" i="1"/>
  <c r="AI51" i="1"/>
  <c r="FA59" i="1"/>
  <c r="FA64" i="1"/>
  <c r="FN65" i="1"/>
  <c r="AI65" i="1"/>
  <c r="FA69" i="1"/>
  <c r="FA74" i="1"/>
  <c r="FN77" i="1"/>
  <c r="AI77" i="1"/>
  <c r="FA81" i="1"/>
  <c r="FA84" i="1"/>
  <c r="FN87" i="1"/>
  <c r="AI87" i="1"/>
  <c r="FN97" i="1"/>
  <c r="AI97" i="1"/>
  <c r="FA101" i="1"/>
  <c r="FN105" i="1"/>
  <c r="AI105" i="1"/>
  <c r="FN37" i="1"/>
  <c r="AI37" i="1"/>
  <c r="FA61" i="1"/>
  <c r="FA71" i="1"/>
  <c r="FN89" i="1"/>
  <c r="AI89" i="1"/>
  <c r="FN53" i="1"/>
  <c r="AI53" i="1"/>
  <c r="FX21" i="1"/>
  <c r="EP31" i="1"/>
  <c r="AK116" i="1"/>
  <c r="J16" i="5" s="1"/>
  <c r="GD20" i="1"/>
  <c r="GF22" i="1"/>
  <c r="CJ57" i="1"/>
  <c r="FE20" i="1"/>
  <c r="GK20" i="1"/>
  <c r="GL20" i="1" s="1"/>
  <c r="FT20" i="1"/>
  <c r="GB20" i="1"/>
  <c r="EN37" i="1"/>
  <c r="GD17" i="1"/>
  <c r="GD18" i="1"/>
  <c r="EU99" i="1"/>
  <c r="GH21" i="1"/>
  <c r="GH22" i="1"/>
  <c r="GH17" i="1"/>
  <c r="GH18" i="1"/>
  <c r="GH19" i="1"/>
  <c r="GH20" i="1"/>
  <c r="GF18" i="1"/>
  <c r="GF19" i="1"/>
  <c r="GF20" i="1"/>
  <c r="GF21" i="1"/>
  <c r="GF17" i="1"/>
  <c r="GD19" i="1"/>
  <c r="GD21" i="1"/>
  <c r="GB17" i="1"/>
  <c r="GB18" i="1"/>
  <c r="GB19" i="1"/>
  <c r="GB21" i="1"/>
  <c r="GB22" i="1"/>
  <c r="FX22" i="1"/>
  <c r="FX17" i="1"/>
  <c r="FX18" i="1"/>
  <c r="FX19" i="1"/>
  <c r="FX20" i="1"/>
  <c r="FV19" i="1"/>
  <c r="FV20" i="1"/>
  <c r="FV21" i="1"/>
  <c r="FV22" i="1"/>
  <c r="FT21" i="1"/>
  <c r="FT22" i="1"/>
  <c r="BN15" i="1"/>
  <c r="BO15" i="1"/>
  <c r="FT17" i="1"/>
  <c r="BN16" i="1"/>
  <c r="BO16" i="1"/>
  <c r="FT18" i="1"/>
  <c r="FT19" i="1"/>
  <c r="X23" i="1"/>
  <c r="Y23" i="1"/>
  <c r="CV27" i="1"/>
  <c r="CW27" i="1"/>
  <c r="FL28" i="1"/>
  <c r="Y28" i="1"/>
  <c r="AR31" i="1"/>
  <c r="AS31" i="1"/>
  <c r="FY42" i="1"/>
  <c r="CW42" i="1" s="1"/>
  <c r="AR47" i="1"/>
  <c r="AS47" i="1"/>
  <c r="AR52" i="1"/>
  <c r="AS52" i="1"/>
  <c r="CV53" i="1"/>
  <c r="CW53" i="1"/>
  <c r="CX53" i="1" s="1"/>
  <c r="AR57" i="1"/>
  <c r="AS57" i="1"/>
  <c r="FP58" i="1"/>
  <c r="AS58" i="1"/>
  <c r="X59" i="1"/>
  <c r="Y59" i="1"/>
  <c r="AR67" i="1"/>
  <c r="AS67" i="1"/>
  <c r="AR68" i="1"/>
  <c r="AS68" i="1"/>
  <c r="X82" i="1"/>
  <c r="Y82" i="1"/>
  <c r="CV89" i="1"/>
  <c r="CW89" i="1"/>
  <c r="CV90" i="1"/>
  <c r="CW90" i="1"/>
  <c r="AR95" i="1"/>
  <c r="AS95" i="1"/>
  <c r="AR96" i="1"/>
  <c r="AS96" i="1"/>
  <c r="X99" i="1"/>
  <c r="Y99" i="1"/>
  <c r="CV101" i="1"/>
  <c r="CW101" i="1"/>
  <c r="CV102" i="1"/>
  <c r="CW102" i="1"/>
  <c r="CV109" i="1"/>
  <c r="CW109" i="1"/>
  <c r="CV110" i="1"/>
  <c r="CW110" i="1"/>
  <c r="FY22" i="1"/>
  <c r="CW22" i="1" s="1"/>
  <c r="CY22" i="1" s="1"/>
  <c r="CV23" i="1"/>
  <c r="CW23" i="1"/>
  <c r="AR26" i="1"/>
  <c r="AS26" i="1"/>
  <c r="AR30" i="1"/>
  <c r="AS30" i="1"/>
  <c r="AR35" i="1"/>
  <c r="AS35" i="1"/>
  <c r="X37" i="1"/>
  <c r="Y37" i="1"/>
  <c r="X38" i="1"/>
  <c r="Y38" i="1"/>
  <c r="AR51" i="1"/>
  <c r="AS51" i="1"/>
  <c r="CV59" i="1"/>
  <c r="CW59" i="1"/>
  <c r="X62" i="1"/>
  <c r="Y62" i="1"/>
  <c r="CV69" i="1"/>
  <c r="CW69" i="1"/>
  <c r="AR86" i="1"/>
  <c r="AS86" i="1"/>
  <c r="X97" i="1"/>
  <c r="Y97" i="1"/>
  <c r="CV100" i="1"/>
  <c r="CW100" i="1"/>
  <c r="FP106" i="1"/>
  <c r="AS106" i="1"/>
  <c r="FY15" i="1"/>
  <c r="CW15" i="1" s="1"/>
  <c r="CY15" i="1" s="1"/>
  <c r="AR25" i="1"/>
  <c r="AS25" i="1"/>
  <c r="AR29" i="1"/>
  <c r="AS29" i="1"/>
  <c r="CV32" i="1"/>
  <c r="CW32" i="1"/>
  <c r="FO41" i="1"/>
  <c r="AS41" i="1" s="1"/>
  <c r="FO45" i="1"/>
  <c r="AS45" i="1" s="1"/>
  <c r="FO46" i="1"/>
  <c r="AS46" i="1" s="1"/>
  <c r="X47" i="1"/>
  <c r="Y47" i="1"/>
  <c r="FL48" i="1"/>
  <c r="Y48" i="1"/>
  <c r="AR55" i="1"/>
  <c r="AS55" i="1"/>
  <c r="AR56" i="1"/>
  <c r="AS56" i="1"/>
  <c r="X57" i="1"/>
  <c r="Y57" i="1"/>
  <c r="X60" i="1"/>
  <c r="Y60" i="1"/>
  <c r="AR65" i="1"/>
  <c r="AS65" i="1"/>
  <c r="AR66" i="1"/>
  <c r="AS66" i="1"/>
  <c r="X67" i="1"/>
  <c r="Y67" i="1"/>
  <c r="CV70" i="1"/>
  <c r="CW70" i="1"/>
  <c r="AR75" i="1"/>
  <c r="AS75" i="1"/>
  <c r="FP76" i="1"/>
  <c r="AS76" i="1"/>
  <c r="X77" i="1"/>
  <c r="Y77" i="1"/>
  <c r="X80" i="1"/>
  <c r="Y80" i="1"/>
  <c r="CV87" i="1"/>
  <c r="CW87" i="1"/>
  <c r="CV88" i="1"/>
  <c r="CW88" i="1"/>
  <c r="AR94" i="1"/>
  <c r="AS94" i="1"/>
  <c r="X100" i="1"/>
  <c r="Y100" i="1"/>
  <c r="CV108" i="1"/>
  <c r="CW108" i="1"/>
  <c r="FY16" i="1"/>
  <c r="CW16" i="1" s="1"/>
  <c r="CY16" i="1" s="1"/>
  <c r="CV31" i="1"/>
  <c r="CW31" i="1"/>
  <c r="X32" i="1"/>
  <c r="Y32" i="1"/>
  <c r="X35" i="1"/>
  <c r="Y35" i="1"/>
  <c r="FO43" i="1"/>
  <c r="AS43" i="1" s="1"/>
  <c r="CV47" i="1"/>
  <c r="CW47" i="1"/>
  <c r="AR50" i="1"/>
  <c r="AS50" i="1"/>
  <c r="X51" i="1"/>
  <c r="Y51" i="1"/>
  <c r="CV57" i="1"/>
  <c r="CW57" i="1"/>
  <c r="CV58" i="1"/>
  <c r="CW58" i="1"/>
  <c r="AR63" i="1"/>
  <c r="AS63" i="1"/>
  <c r="AR64" i="1"/>
  <c r="AS64" i="1"/>
  <c r="CV67" i="1"/>
  <c r="CW67" i="1"/>
  <c r="CV68" i="1"/>
  <c r="CW68" i="1"/>
  <c r="CV77" i="1"/>
  <c r="CW77" i="1"/>
  <c r="FZ78" i="1"/>
  <c r="CW78" i="1"/>
  <c r="AR83" i="1"/>
  <c r="AS83" i="1"/>
  <c r="AR84" i="1"/>
  <c r="AS84" i="1"/>
  <c r="X85" i="1"/>
  <c r="Y85" i="1"/>
  <c r="FP92" i="1"/>
  <c r="AS92" i="1"/>
  <c r="CV95" i="1"/>
  <c r="CW95" i="1"/>
  <c r="CV96" i="1"/>
  <c r="CW96" i="1"/>
  <c r="AR103" i="1"/>
  <c r="AS103" i="1"/>
  <c r="AR111" i="1"/>
  <c r="AS111" i="1"/>
  <c r="AR112" i="1"/>
  <c r="AS112" i="1"/>
  <c r="FP114" i="1"/>
  <c r="AS114" i="1"/>
  <c r="CV17" i="1"/>
  <c r="FY17" i="1"/>
  <c r="CW17" i="1" s="1"/>
  <c r="CY17" i="1" s="1"/>
  <c r="CV26" i="1"/>
  <c r="CW26" i="1"/>
  <c r="AR28" i="1"/>
  <c r="AS28" i="1"/>
  <c r="AR33" i="1"/>
  <c r="AS33" i="1"/>
  <c r="CV35" i="1"/>
  <c r="CW35" i="1"/>
  <c r="X36" i="1"/>
  <c r="Y36" i="1"/>
  <c r="FO40" i="1"/>
  <c r="AS40" i="1" s="1"/>
  <c r="FO44" i="1"/>
  <c r="AS44" i="1" s="1"/>
  <c r="X52" i="1"/>
  <c r="Y52" i="1"/>
  <c r="AR54" i="1"/>
  <c r="AS54" i="1"/>
  <c r="AT54" i="1" s="1"/>
  <c r="X58" i="1"/>
  <c r="Y58" i="1"/>
  <c r="X65" i="1"/>
  <c r="Y65" i="1"/>
  <c r="X68" i="1"/>
  <c r="Y68" i="1"/>
  <c r="AR73" i="1"/>
  <c r="AS73" i="1"/>
  <c r="AR74" i="1"/>
  <c r="AS74" i="1"/>
  <c r="X75" i="1"/>
  <c r="Y75" i="1"/>
  <c r="X78" i="1"/>
  <c r="Y78" i="1"/>
  <c r="AR81" i="1"/>
  <c r="AS81" i="1"/>
  <c r="AR82" i="1"/>
  <c r="AS82" i="1"/>
  <c r="CV85" i="1"/>
  <c r="CW85" i="1"/>
  <c r="CV86" i="1"/>
  <c r="CW86" i="1"/>
  <c r="X96" i="1"/>
  <c r="Y96" i="1"/>
  <c r="CV105" i="1"/>
  <c r="CW105" i="1"/>
  <c r="CV106" i="1"/>
  <c r="CW106" i="1"/>
  <c r="FY18" i="1"/>
  <c r="CW18" i="1" s="1"/>
  <c r="CY18" i="1" s="1"/>
  <c r="AR24" i="1"/>
  <c r="AS24" i="1"/>
  <c r="X25" i="1"/>
  <c r="Y25" i="1"/>
  <c r="CV25" i="1"/>
  <c r="CW25" i="1"/>
  <c r="X26" i="1"/>
  <c r="Y26" i="1"/>
  <c r="AR27" i="1"/>
  <c r="AS27" i="1"/>
  <c r="FY41" i="1"/>
  <c r="CW41" i="1" s="1"/>
  <c r="FO42" i="1"/>
  <c r="AS42" i="1" s="1"/>
  <c r="FY46" i="1"/>
  <c r="CW46" i="1" s="1"/>
  <c r="AR53" i="1"/>
  <c r="AS53" i="1"/>
  <c r="AT53" i="1" s="1"/>
  <c r="CV55" i="1"/>
  <c r="CW55" i="1"/>
  <c r="CV56" i="1"/>
  <c r="CW56" i="1"/>
  <c r="CV66" i="1"/>
  <c r="CW66" i="1"/>
  <c r="AR71" i="1"/>
  <c r="AS71" i="1"/>
  <c r="CV75" i="1"/>
  <c r="CW75" i="1"/>
  <c r="FZ76" i="1"/>
  <c r="CW76" i="1"/>
  <c r="X83" i="1"/>
  <c r="Y83" i="1"/>
  <c r="X86" i="1"/>
  <c r="Y86" i="1"/>
  <c r="AR90" i="1"/>
  <c r="AS90" i="1"/>
  <c r="X91" i="1"/>
  <c r="Y91" i="1"/>
  <c r="CV93" i="1"/>
  <c r="CW93" i="1"/>
  <c r="AR101" i="1"/>
  <c r="AS101" i="1"/>
  <c r="AR102" i="1"/>
  <c r="AS102" i="1"/>
  <c r="AR109" i="1"/>
  <c r="AS109" i="1"/>
  <c r="AR110" i="1"/>
  <c r="AS110" i="1"/>
  <c r="CV19" i="1"/>
  <c r="FY19" i="1"/>
  <c r="CW19" i="1" s="1"/>
  <c r="CY19" i="1" s="1"/>
  <c r="AR23" i="1"/>
  <c r="AS23" i="1"/>
  <c r="FY39" i="1"/>
  <c r="CW39" i="1" s="1"/>
  <c r="X49" i="1"/>
  <c r="Y49" i="1"/>
  <c r="CV50" i="1"/>
  <c r="CW50" i="1"/>
  <c r="CV63" i="1"/>
  <c r="CW63" i="1"/>
  <c r="FZ64" i="1"/>
  <c r="CW64" i="1"/>
  <c r="AR72" i="1"/>
  <c r="AS72" i="1"/>
  <c r="X76" i="1"/>
  <c r="Y76" i="1"/>
  <c r="AR80" i="1"/>
  <c r="AS80" i="1"/>
  <c r="X81" i="1"/>
  <c r="Y81" i="1"/>
  <c r="CV84" i="1"/>
  <c r="CW84" i="1"/>
  <c r="AR99" i="1"/>
  <c r="AS99" i="1"/>
  <c r="AR100" i="1"/>
  <c r="AS100" i="1"/>
  <c r="CV103" i="1"/>
  <c r="CW103" i="1"/>
  <c r="CV104" i="1"/>
  <c r="CW104" i="1"/>
  <c r="CV111" i="1"/>
  <c r="CW111" i="1"/>
  <c r="CV113" i="1"/>
  <c r="CW113" i="1"/>
  <c r="CV114" i="1"/>
  <c r="CW114" i="1"/>
  <c r="FY20" i="1"/>
  <c r="CW20" i="1" s="1"/>
  <c r="CY20" i="1" s="1"/>
  <c r="CV28" i="1"/>
  <c r="CW28" i="1"/>
  <c r="FY40" i="1"/>
  <c r="CW40" i="1" s="1"/>
  <c r="FY44" i="1"/>
  <c r="CW44" i="1" s="1"/>
  <c r="X50" i="1"/>
  <c r="Y50" i="1"/>
  <c r="CV54" i="1"/>
  <c r="CW54" i="1"/>
  <c r="CX54" i="1" s="1"/>
  <c r="AR70" i="1"/>
  <c r="AS70" i="1"/>
  <c r="X71" i="1"/>
  <c r="Y71" i="1"/>
  <c r="CV73" i="1"/>
  <c r="CW73" i="1"/>
  <c r="CV74" i="1"/>
  <c r="CW74" i="1"/>
  <c r="AR87" i="1"/>
  <c r="AS87" i="1"/>
  <c r="AR88" i="1"/>
  <c r="AS88" i="1"/>
  <c r="X89" i="1"/>
  <c r="Y89" i="1"/>
  <c r="X92" i="1"/>
  <c r="Y92" i="1"/>
  <c r="CV92" i="1"/>
  <c r="CW92" i="1"/>
  <c r="AR97" i="1"/>
  <c r="AS97" i="1"/>
  <c r="AR98" i="1"/>
  <c r="AS98" i="1"/>
  <c r="X104" i="1"/>
  <c r="Y104" i="1"/>
  <c r="AR107" i="1"/>
  <c r="AS107" i="1"/>
  <c r="AR108" i="1"/>
  <c r="AS108" i="1"/>
  <c r="FV18" i="1"/>
  <c r="FV17" i="1"/>
  <c r="CV21" i="1"/>
  <c r="FY21" i="1"/>
  <c r="CW21" i="1" s="1"/>
  <c r="CY21" i="1" s="1"/>
  <c r="AR39" i="1"/>
  <c r="FO39" i="1"/>
  <c r="AS39" i="1" s="1"/>
  <c r="CV45" i="1"/>
  <c r="FY45" i="1"/>
  <c r="CW45" i="1" s="1"/>
  <c r="CV43" i="1"/>
  <c r="FY43" i="1"/>
  <c r="CW43" i="1" s="1"/>
  <c r="FT43" i="1"/>
  <c r="FT39" i="1"/>
  <c r="GD39" i="1"/>
  <c r="GF43" i="1"/>
  <c r="GB45" i="1"/>
  <c r="FT41" i="1"/>
  <c r="GB43" i="1"/>
  <c r="GD41" i="1"/>
  <c r="GH39" i="1"/>
  <c r="FT42" i="1"/>
  <c r="FV40" i="1"/>
  <c r="GB40" i="1"/>
  <c r="GH40" i="1"/>
  <c r="FV42" i="1"/>
  <c r="GH43" i="1"/>
  <c r="GF44" i="1"/>
  <c r="FV46" i="1"/>
  <c r="EN101" i="1"/>
  <c r="EN102" i="1"/>
  <c r="GB39" i="1"/>
  <c r="CN41" i="1"/>
  <c r="GD42" i="1"/>
  <c r="GD46" i="1"/>
  <c r="FC85" i="1"/>
  <c r="CJ103" i="1"/>
  <c r="AR40" i="1"/>
  <c r="FX40" i="1"/>
  <c r="GD40" i="1"/>
  <c r="FX42" i="1"/>
  <c r="CV44" i="1"/>
  <c r="GH44" i="1"/>
  <c r="GD45" i="1"/>
  <c r="AR46" i="1"/>
  <c r="FX46" i="1"/>
  <c r="GF39" i="1"/>
  <c r="GF42" i="1"/>
  <c r="FT44" i="1"/>
  <c r="EN53" i="1"/>
  <c r="EU67" i="1"/>
  <c r="EU71" i="1"/>
  <c r="EU89" i="1"/>
  <c r="EU91" i="1"/>
  <c r="EU27" i="1"/>
  <c r="EU25" i="1"/>
  <c r="GB44" i="1"/>
  <c r="GF46" i="1"/>
  <c r="GH42" i="1"/>
  <c r="FV44" i="1"/>
  <c r="FT45" i="1"/>
  <c r="CV46" i="1"/>
  <c r="ER47" i="1"/>
  <c r="ER53" i="1"/>
  <c r="GF40" i="1"/>
  <c r="GD43" i="1"/>
  <c r="GD44" i="1"/>
  <c r="FT46" i="1"/>
  <c r="GH46" i="1"/>
  <c r="EN105" i="1"/>
  <c r="FT40" i="1"/>
  <c r="EP33" i="1"/>
  <c r="GB42" i="1"/>
  <c r="AR44" i="1"/>
  <c r="FX44" i="1"/>
  <c r="GB46" i="1"/>
  <c r="FD75" i="1"/>
  <c r="FD61" i="1"/>
  <c r="FD79" i="1"/>
  <c r="FD81" i="1"/>
  <c r="FD103" i="1"/>
  <c r="FD105" i="1"/>
  <c r="FD67" i="1"/>
  <c r="FD69" i="1"/>
  <c r="FD71" i="1"/>
  <c r="FD85" i="1"/>
  <c r="FD87" i="1"/>
  <c r="FD89" i="1"/>
  <c r="FD91" i="1"/>
  <c r="FD111" i="1"/>
  <c r="FD57" i="1"/>
  <c r="FD59" i="1"/>
  <c r="FD63" i="1"/>
  <c r="FD77" i="1"/>
  <c r="FD107" i="1"/>
  <c r="FD65" i="1"/>
  <c r="FD83" i="1"/>
  <c r="FD93" i="1"/>
  <c r="FD55" i="1"/>
  <c r="FD73" i="1"/>
  <c r="FD95" i="1"/>
  <c r="FD97" i="1"/>
  <c r="FD99" i="1"/>
  <c r="FD101" i="1"/>
  <c r="FD109" i="1"/>
  <c r="FD113" i="1"/>
  <c r="FF47" i="1"/>
  <c r="X46" i="1"/>
  <c r="X40" i="1"/>
  <c r="BD115" i="1"/>
  <c r="I21" i="5" s="1"/>
  <c r="CN71" i="1"/>
  <c r="ER39" i="1"/>
  <c r="EP51" i="1"/>
  <c r="EP75" i="1"/>
  <c r="ES37" i="1"/>
  <c r="CN91" i="1"/>
  <c r="FC35" i="1"/>
  <c r="FE35" i="1" s="1"/>
  <c r="FD35" i="1" s="1"/>
  <c r="EU76" i="1"/>
  <c r="EP107" i="1"/>
  <c r="CL41" i="1"/>
  <c r="EU45" i="1"/>
  <c r="EU52" i="1"/>
  <c r="EU61" i="1"/>
  <c r="EU97" i="1"/>
  <c r="FC103" i="1"/>
  <c r="EN30" i="1"/>
  <c r="EU33" i="1"/>
  <c r="CL33" i="1"/>
  <c r="CL24" i="1"/>
  <c r="CJ94" i="1"/>
  <c r="EU95" i="1"/>
  <c r="EP98" i="1"/>
  <c r="EF115" i="1"/>
  <c r="E39" i="5" s="1"/>
  <c r="ES31" i="1"/>
  <c r="EU35" i="1"/>
  <c r="EN77" i="1"/>
  <c r="CO97" i="1"/>
  <c r="EN23" i="1"/>
  <c r="EN34" i="1"/>
  <c r="EN104" i="1"/>
  <c r="EU112" i="1"/>
  <c r="EN84" i="1"/>
  <c r="CL43" i="1"/>
  <c r="CL31" i="1"/>
  <c r="EN33" i="1"/>
  <c r="EN81" i="1"/>
  <c r="CJ30" i="1"/>
  <c r="EN32" i="1"/>
  <c r="EU46" i="1"/>
  <c r="CJ109" i="1"/>
  <c r="AX115" i="1"/>
  <c r="E21" i="5" s="1"/>
  <c r="CB115" i="1"/>
  <c r="E27" i="5" s="1"/>
  <c r="CF115" i="1"/>
  <c r="G27" i="5" s="1"/>
  <c r="EJ115" i="1"/>
  <c r="G39" i="5" s="1"/>
  <c r="EP26" i="1"/>
  <c r="FC29" i="1"/>
  <c r="FE29" i="1" s="1"/>
  <c r="FD29" i="1" s="1"/>
  <c r="CL30" i="1"/>
  <c r="EP32" i="1"/>
  <c r="EU53" i="1"/>
  <c r="CL65" i="1"/>
  <c r="ES71" i="1"/>
  <c r="CL76" i="1"/>
  <c r="EU85" i="1"/>
  <c r="EP88" i="1"/>
  <c r="CO95" i="1"/>
  <c r="CJ98" i="1"/>
  <c r="CJ111" i="1"/>
  <c r="EU111" i="1"/>
  <c r="CJ50" i="1"/>
  <c r="CL94" i="1"/>
  <c r="CL104" i="1"/>
  <c r="AH115" i="1"/>
  <c r="G15" i="5" s="1"/>
  <c r="BB115" i="1"/>
  <c r="G21" i="5" s="1"/>
  <c r="EP21" i="1"/>
  <c r="DV115" i="1"/>
  <c r="E37" i="5" s="1"/>
  <c r="EP25" i="1"/>
  <c r="EP27" i="1"/>
  <c r="FL31" i="1"/>
  <c r="CJ32" i="1"/>
  <c r="ET32" i="1" s="1"/>
  <c r="CJ35" i="1"/>
  <c r="CL39" i="1"/>
  <c r="ES43" i="1"/>
  <c r="EP46" i="1"/>
  <c r="FC49" i="1"/>
  <c r="FE49" i="1" s="1"/>
  <c r="FD49" i="1" s="1"/>
  <c r="EN59" i="1"/>
  <c r="CL67" i="1"/>
  <c r="EN67" i="1"/>
  <c r="FC71" i="1"/>
  <c r="EU75" i="1"/>
  <c r="EU79" i="1"/>
  <c r="EN83" i="1"/>
  <c r="EN97" i="1"/>
  <c r="EN99" i="1"/>
  <c r="BR115" i="1"/>
  <c r="E25" i="5" s="1"/>
  <c r="BV115" i="1"/>
  <c r="G25" i="5" s="1"/>
  <c r="DZ115" i="1"/>
  <c r="G37" i="5" s="1"/>
  <c r="ER25" i="1"/>
  <c r="ER27" i="1"/>
  <c r="CL29" i="1"/>
  <c r="CN31" i="1"/>
  <c r="EP34" i="1"/>
  <c r="EN35" i="1"/>
  <c r="EN66" i="1"/>
  <c r="EP90" i="1"/>
  <c r="EP93" i="1"/>
  <c r="EP99" i="1"/>
  <c r="EP103" i="1"/>
  <c r="EP105" i="1"/>
  <c r="EN106" i="1"/>
  <c r="EP112" i="1"/>
  <c r="DL115" i="1"/>
  <c r="E35" i="5" s="1"/>
  <c r="DP115" i="1"/>
  <c r="G35" i="5" s="1"/>
  <c r="EN46" i="1"/>
  <c r="EU49" i="1"/>
  <c r="EN63" i="1"/>
  <c r="EU77" i="1"/>
  <c r="EN100" i="1"/>
  <c r="BH115" i="1"/>
  <c r="E23" i="5" s="1"/>
  <c r="CK115" i="1"/>
  <c r="CR115" i="1"/>
  <c r="E31" i="5" s="1"/>
  <c r="CT115" i="1"/>
  <c r="EN27" i="1"/>
  <c r="EU28" i="1"/>
  <c r="CO29" i="1"/>
  <c r="CJ31" i="1"/>
  <c r="CJ52" i="1"/>
  <c r="CL53" i="1"/>
  <c r="CJ54" i="1"/>
  <c r="CL80" i="1"/>
  <c r="CO81" i="1"/>
  <c r="EP87" i="1"/>
  <c r="CJ91" i="1"/>
  <c r="CJ95" i="1"/>
  <c r="BL115" i="1"/>
  <c r="G23" i="5" s="1"/>
  <c r="DB115" i="1"/>
  <c r="E33" i="5" s="1"/>
  <c r="DF115" i="1"/>
  <c r="G33" i="5" s="1"/>
  <c r="EP17" i="1"/>
  <c r="CJ24" i="1"/>
  <c r="FC27" i="1"/>
  <c r="FE27" i="1" s="1"/>
  <c r="FD27" i="1" s="1"/>
  <c r="EU39" i="1"/>
  <c r="CJ104" i="1"/>
  <c r="ET104" i="1" s="1"/>
  <c r="EU109" i="1"/>
  <c r="CL112" i="1"/>
  <c r="FZ59" i="1"/>
  <c r="FR17" i="1"/>
  <c r="FQ115" i="1"/>
  <c r="K21" i="5" s="1"/>
  <c r="F44" i="5"/>
  <c r="F43" i="5"/>
  <c r="FP91" i="1"/>
  <c r="FZ101" i="1"/>
  <c r="FZ58" i="1"/>
  <c r="FZ29" i="1"/>
  <c r="FL57" i="1"/>
  <c r="FL53" i="1"/>
  <c r="FZ95" i="1"/>
  <c r="FL90" i="1"/>
  <c r="FL49" i="1"/>
  <c r="FZ30" i="1"/>
  <c r="FZ33" i="1"/>
  <c r="ES102" i="1"/>
  <c r="ES92" i="1"/>
  <c r="ES70" i="1"/>
  <c r="ES18" i="1"/>
  <c r="FP104" i="1"/>
  <c r="CO101" i="1"/>
  <c r="FP97" i="1"/>
  <c r="ES101" i="1"/>
  <c r="CO96" i="1"/>
  <c r="EY96" i="1" s="1"/>
  <c r="FJ96" i="1" s="1"/>
  <c r="ER90" i="1"/>
  <c r="ER73" i="1"/>
  <c r="GI76" i="1"/>
  <c r="ES72" i="1"/>
  <c r="FL41" i="1"/>
  <c r="CO45" i="1"/>
  <c r="CO46" i="1"/>
  <c r="CN35" i="1"/>
  <c r="ES38" i="1"/>
  <c r="FL27" i="1"/>
  <c r="ES22" i="1"/>
  <c r="FC74" i="1"/>
  <c r="FC77" i="1"/>
  <c r="FC99" i="1"/>
  <c r="FC93" i="1"/>
  <c r="FC96" i="1"/>
  <c r="FC42" i="1"/>
  <c r="GK42" i="1" s="1"/>
  <c r="FC31" i="1"/>
  <c r="FE31" i="1" s="1"/>
  <c r="FD31" i="1" s="1"/>
  <c r="FL111" i="1"/>
  <c r="EU114" i="1"/>
  <c r="ES114" i="1"/>
  <c r="ES113" i="1"/>
  <c r="FB116" i="1"/>
  <c r="F46" i="5" s="1"/>
  <c r="AH116" i="1"/>
  <c r="G16" i="5" s="1"/>
  <c r="EU113" i="1"/>
  <c r="X111" i="1"/>
  <c r="ER108" i="1"/>
  <c r="CO107" i="1"/>
  <c r="CN111" i="1"/>
  <c r="ES112" i="1"/>
  <c r="FC114" i="1"/>
  <c r="CJ18" i="1"/>
  <c r="CB116" i="1"/>
  <c r="E28" i="5" s="1"/>
  <c r="ES16" i="1"/>
  <c r="DS116" i="1"/>
  <c r="J36" i="5" s="1"/>
  <c r="EP24" i="1"/>
  <c r="CJ26" i="1"/>
  <c r="BE116" i="1"/>
  <c r="J22" i="5" s="1"/>
  <c r="EN22" i="1"/>
  <c r="EP22" i="1"/>
  <c r="FC17" i="1"/>
  <c r="FC23" i="1"/>
  <c r="FE23" i="1" s="1"/>
  <c r="FD23" i="1" s="1"/>
  <c r="CJ29" i="1"/>
  <c r="CL35" i="1"/>
  <c r="FL94" i="1"/>
  <c r="X94" i="1"/>
  <c r="FX16" i="1"/>
  <c r="DB116" i="1"/>
  <c r="E34" i="5" s="1"/>
  <c r="CL18" i="1"/>
  <c r="FU115" i="1"/>
  <c r="DV116" i="1"/>
  <c r="E38" i="5" s="1"/>
  <c r="EM116" i="1"/>
  <c r="J40" i="5" s="1"/>
  <c r="EU23" i="1"/>
  <c r="CV15" i="1"/>
  <c r="CJ15" i="1"/>
  <c r="CL15" i="1"/>
  <c r="FR15" i="1"/>
  <c r="CR116" i="1"/>
  <c r="E32" i="5" s="1"/>
  <c r="BB116" i="1"/>
  <c r="G22" i="5" s="1"/>
  <c r="BH116" i="1"/>
  <c r="E24" i="5" s="1"/>
  <c r="BL116" i="1"/>
  <c r="G24" i="5" s="1"/>
  <c r="CI116" i="1"/>
  <c r="J28" i="5" s="1"/>
  <c r="CF116" i="1"/>
  <c r="G28" i="5" s="1"/>
  <c r="BY116" i="1"/>
  <c r="J26" i="5" s="1"/>
  <c r="BR116" i="1"/>
  <c r="E26" i="5" s="1"/>
  <c r="FU116" i="1"/>
  <c r="K26" i="5" s="1"/>
  <c r="BV116" i="1"/>
  <c r="G26" i="5" s="1"/>
  <c r="DL116" i="1"/>
  <c r="E36" i="5" s="1"/>
  <c r="DP116" i="1"/>
  <c r="G36" i="5" s="1"/>
  <c r="DZ116" i="1"/>
  <c r="G38" i="5" s="1"/>
  <c r="EN28" i="1"/>
  <c r="EN29" i="1"/>
  <c r="ER31" i="1"/>
  <c r="CL68" i="1"/>
  <c r="EN42" i="1"/>
  <c r="DI116" i="1"/>
  <c r="J34" i="5" s="1"/>
  <c r="EP18" i="1"/>
  <c r="ER19" i="1"/>
  <c r="EF116" i="1"/>
  <c r="E40" i="5" s="1"/>
  <c r="FC24" i="1"/>
  <c r="FE24" i="1" s="1"/>
  <c r="FD24" i="1" s="1"/>
  <c r="FL29" i="1"/>
  <c r="EU31" i="1"/>
  <c r="CV42" i="1"/>
  <c r="FR16" i="1"/>
  <c r="FR116" i="1" s="1"/>
  <c r="L22" i="5" s="1"/>
  <c r="FQ116" i="1"/>
  <c r="K22" i="5" s="1"/>
  <c r="EC116" i="1"/>
  <c r="J38" i="5" s="1"/>
  <c r="EJ116" i="1"/>
  <c r="G40" i="5" s="1"/>
  <c r="CN24" i="1"/>
  <c r="ES25" i="1"/>
  <c r="ES27" i="1"/>
  <c r="ES29" i="1"/>
  <c r="ER32" i="1"/>
  <c r="FX15" i="1"/>
  <c r="DF116" i="1"/>
  <c r="G34" i="5" s="1"/>
  <c r="ES32" i="1"/>
  <c r="ES41" i="1"/>
  <c r="BO116" i="1"/>
  <c r="J24" i="5" s="1"/>
  <c r="EU16" i="1"/>
  <c r="CK116" i="1"/>
  <c r="AX116" i="1"/>
  <c r="E22" i="5" s="1"/>
  <c r="EN24" i="1"/>
  <c r="ET24" i="1" s="1"/>
  <c r="FC26" i="1"/>
  <c r="FE26" i="1" s="1"/>
  <c r="FD26" i="1" s="1"/>
  <c r="EP28" i="1"/>
  <c r="CJ33" i="1"/>
  <c r="FZ37" i="1"/>
  <c r="EU41" i="1"/>
  <c r="EN49" i="1"/>
  <c r="FZ51" i="1"/>
  <c r="EN51" i="1"/>
  <c r="EP57" i="1"/>
  <c r="GI60" i="1"/>
  <c r="GI61" i="1"/>
  <c r="FL66" i="1"/>
  <c r="GI92" i="1"/>
  <c r="EQ38" i="1"/>
  <c r="CJ39" i="1"/>
  <c r="FC41" i="1"/>
  <c r="GK41" i="1" s="1"/>
  <c r="EP44" i="1"/>
  <c r="CO48" i="1"/>
  <c r="EP48" i="1"/>
  <c r="CJ51" i="1"/>
  <c r="CO52" i="1"/>
  <c r="EN54" i="1"/>
  <c r="CO58" i="1"/>
  <c r="EP58" i="1"/>
  <c r="ER59" i="1"/>
  <c r="ES62" i="1"/>
  <c r="CL63" i="1"/>
  <c r="FC64" i="1"/>
  <c r="EN65" i="1"/>
  <c r="ER66" i="1"/>
  <c r="CO67" i="1"/>
  <c r="CO68" i="1"/>
  <c r="CL69" i="1"/>
  <c r="FC70" i="1"/>
  <c r="CJ90" i="1"/>
  <c r="ER71" i="1"/>
  <c r="CJ36" i="1"/>
  <c r="EP36" i="1"/>
  <c r="EN38" i="1"/>
  <c r="CL40" i="1"/>
  <c r="EP42" i="1"/>
  <c r="FC43" i="1"/>
  <c r="GK43" i="1" s="1"/>
  <c r="ES48" i="1"/>
  <c r="ES53" i="1"/>
  <c r="CO60" i="1"/>
  <c r="EP62" i="1"/>
  <c r="CJ65" i="1"/>
  <c r="ES67" i="1"/>
  <c r="CL70" i="1"/>
  <c r="CN72" i="1"/>
  <c r="FZ74" i="1"/>
  <c r="FC75" i="1"/>
  <c r="EN79" i="1"/>
  <c r="ER33" i="1"/>
  <c r="EU34" i="1"/>
  <c r="FC37" i="1"/>
  <c r="FE37" i="1" s="1"/>
  <c r="FD37" i="1" s="1"/>
  <c r="FZ38" i="1"/>
  <c r="EP38" i="1"/>
  <c r="FL39" i="1"/>
  <c r="CO43" i="1"/>
  <c r="EN50" i="1"/>
  <c r="ET50" i="1" s="1"/>
  <c r="GI50" i="1"/>
  <c r="CO51" i="1"/>
  <c r="CO53" i="1"/>
  <c r="EP55" i="1"/>
  <c r="CO57" i="1"/>
  <c r="FC60" i="1"/>
  <c r="CJ61" i="1"/>
  <c r="FC61" i="1"/>
  <c r="CJ62" i="1"/>
  <c r="CJ63" i="1"/>
  <c r="ET63" i="1" s="1"/>
  <c r="FZ63" i="1"/>
  <c r="EN64" i="1"/>
  <c r="ES65" i="1"/>
  <c r="ER69" i="1"/>
  <c r="CL73" i="1"/>
  <c r="FC73" i="1"/>
  <c r="EN75" i="1"/>
  <c r="FC76" i="1"/>
  <c r="CJ93" i="1"/>
  <c r="ES110" i="1"/>
  <c r="CN50" i="1"/>
  <c r="ER50" i="1"/>
  <c r="ES74" i="1"/>
  <c r="CJ40" i="1"/>
  <c r="CO42" i="1"/>
  <c r="EP45" i="1"/>
  <c r="ES47" i="1"/>
  <c r="FL52" i="1"/>
  <c r="CO54" i="1"/>
  <c r="CJ58" i="1"/>
  <c r="EN61" i="1"/>
  <c r="EN62" i="1"/>
  <c r="ER63" i="1"/>
  <c r="CO65" i="1"/>
  <c r="FC65" i="1"/>
  <c r="CJ67" i="1"/>
  <c r="EP68" i="1"/>
  <c r="EN69" i="1"/>
  <c r="ER70" i="1"/>
  <c r="CO73" i="1"/>
  <c r="EN76" i="1"/>
  <c r="FP79" i="1"/>
  <c r="CL79" i="1"/>
  <c r="FP80" i="1"/>
  <c r="CJ79" i="1"/>
  <c r="FC79" i="1"/>
  <c r="FL82" i="1"/>
  <c r="FC84" i="1"/>
  <c r="CJ85" i="1"/>
  <c r="ER87" i="1"/>
  <c r="CJ89" i="1"/>
  <c r="FP93" i="1"/>
  <c r="EP95" i="1"/>
  <c r="ER96" i="1"/>
  <c r="FP103" i="1"/>
  <c r="EP104" i="1"/>
  <c r="CL105" i="1"/>
  <c r="FL107" i="1"/>
  <c r="ES108" i="1"/>
  <c r="EN111" i="1"/>
  <c r="ET111" i="1" s="1"/>
  <c r="CO88" i="1"/>
  <c r="EN88" i="1"/>
  <c r="FC89" i="1"/>
  <c r="EN94" i="1"/>
  <c r="CO100" i="1"/>
  <c r="CL103" i="1"/>
  <c r="EP106" i="1"/>
  <c r="CL110" i="1"/>
  <c r="FC110" i="1"/>
  <c r="GI112" i="1"/>
  <c r="EN80" i="1"/>
  <c r="FL84" i="1"/>
  <c r="EP85" i="1"/>
  <c r="FC86" i="1"/>
  <c r="EU87" i="1"/>
  <c r="ER88" i="1"/>
  <c r="FL89" i="1"/>
  <c r="EN91" i="1"/>
  <c r="CL92" i="1"/>
  <c r="CL95" i="1"/>
  <c r="ES98" i="1"/>
  <c r="ER100" i="1"/>
  <c r="CO102" i="1"/>
  <c r="CM102" i="1"/>
  <c r="ER105" i="1"/>
  <c r="CO106" i="1"/>
  <c r="FC107" i="1"/>
  <c r="CO111" i="1"/>
  <c r="FC81" i="1"/>
  <c r="ER84" i="1"/>
  <c r="CN87" i="1"/>
  <c r="EU93" i="1"/>
  <c r="CL98" i="1"/>
  <c r="ES100" i="1"/>
  <c r="EU107" i="1"/>
  <c r="FL110" i="1"/>
  <c r="CN98" i="1"/>
  <c r="EX98" i="1" s="1"/>
  <c r="FZ82" i="1"/>
  <c r="EP82" i="1"/>
  <c r="EN82" i="1"/>
  <c r="EN87" i="1"/>
  <c r="CJ88" i="1"/>
  <c r="X90" i="1"/>
  <c r="CL91" i="1"/>
  <c r="EU94" i="1"/>
  <c r="ER99" i="1"/>
  <c r="FL99" i="1"/>
  <c r="FZ100" i="1"/>
  <c r="ER102" i="1"/>
  <c r="EN103" i="1"/>
  <c r="ET103" i="1" s="1"/>
  <c r="FC105" i="1"/>
  <c r="EN107" i="1"/>
  <c r="ES109" i="1"/>
  <c r="FC112" i="1"/>
  <c r="CJ113" i="1"/>
  <c r="EN113" i="1"/>
  <c r="EN114" i="1"/>
  <c r="EP114" i="1"/>
  <c r="GI114" i="1"/>
  <c r="ER114" i="1"/>
  <c r="FC113" i="1"/>
  <c r="CV16" i="1"/>
  <c r="CT116" i="1"/>
  <c r="FP35" i="1"/>
  <c r="AR79" i="1"/>
  <c r="FL103" i="1"/>
  <c r="FL109" i="1"/>
  <c r="FL34" i="1"/>
  <c r="FZ52" i="1"/>
  <c r="FL68" i="1"/>
  <c r="FZ87" i="1"/>
  <c r="FP34" i="1"/>
  <c r="GI35" i="1"/>
  <c r="FL36" i="1"/>
  <c r="FP38" i="1"/>
  <c r="CV38" i="1"/>
  <c r="FP49" i="1"/>
  <c r="CV51" i="1"/>
  <c r="CV52" i="1"/>
  <c r="FL55" i="1"/>
  <c r="GI73" i="1"/>
  <c r="FL24" i="1"/>
  <c r="AR34" i="1"/>
  <c r="AR49" i="1"/>
  <c r="FZ57" i="1"/>
  <c r="CV64" i="1"/>
  <c r="FL98" i="1"/>
  <c r="FL104" i="1"/>
  <c r="GI47" i="1"/>
  <c r="FL74" i="1"/>
  <c r="FZ81" i="1"/>
  <c r="FP90" i="1"/>
  <c r="X98" i="1"/>
  <c r="FZ99" i="1"/>
  <c r="FL102" i="1"/>
  <c r="GI107" i="1"/>
  <c r="GI25" i="1"/>
  <c r="FL30" i="1"/>
  <c r="FP32" i="1"/>
  <c r="FP73" i="1"/>
  <c r="CV78" i="1"/>
  <c r="FL81" i="1"/>
  <c r="CV82" i="1"/>
  <c r="FZ91" i="1"/>
  <c r="FL95" i="1"/>
  <c r="CV99" i="1"/>
  <c r="FZ102" i="1"/>
  <c r="AR104" i="1"/>
  <c r="FP33" i="1"/>
  <c r="FP37" i="1"/>
  <c r="FZ47" i="1"/>
  <c r="FP50" i="1"/>
  <c r="FL72" i="1"/>
  <c r="FL79" i="1"/>
  <c r="CL44" i="1"/>
  <c r="CN19" i="1"/>
  <c r="CO20" i="1"/>
  <c r="FZ24" i="1"/>
  <c r="CL25" i="1"/>
  <c r="FZ25" i="1"/>
  <c r="CJ27" i="1"/>
  <c r="ET27" i="1" s="1"/>
  <c r="CO28" i="1"/>
  <c r="EY28" i="1" s="1"/>
  <c r="FJ28" i="1" s="1"/>
  <c r="CV29" i="1"/>
  <c r="EP29" i="1"/>
  <c r="X31" i="1"/>
  <c r="CN34" i="1"/>
  <c r="CV37" i="1"/>
  <c r="EP37" i="1"/>
  <c r="EN40" i="1"/>
  <c r="AR41" i="1"/>
  <c r="EN41" i="1"/>
  <c r="EN45" i="1"/>
  <c r="CJ46" i="1"/>
  <c r="CL47" i="1"/>
  <c r="EN47" i="1"/>
  <c r="CJ48" i="1"/>
  <c r="FZ48" i="1"/>
  <c r="EN48" i="1"/>
  <c r="ER49" i="1"/>
  <c r="ES50" i="1"/>
  <c r="FL50" i="1"/>
  <c r="FC51" i="1"/>
  <c r="FE51" i="1" s="1"/>
  <c r="FD51" i="1" s="1"/>
  <c r="EP52" i="1"/>
  <c r="GI53" i="1"/>
  <c r="CL55" i="1"/>
  <c r="FC55" i="1"/>
  <c r="CN58" i="1"/>
  <c r="ER64" i="1"/>
  <c r="CO19" i="1"/>
  <c r="EN16" i="1"/>
  <c r="FZ23" i="1"/>
  <c r="ER24" i="1"/>
  <c r="ES33" i="1"/>
  <c r="GI33" i="1"/>
  <c r="CO34" i="1"/>
  <c r="FC36" i="1"/>
  <c r="FE36" i="1" s="1"/>
  <c r="FD36" i="1" s="1"/>
  <c r="CN39" i="1"/>
  <c r="EN39" i="1"/>
  <c r="EP40" i="1"/>
  <c r="EP41" i="1"/>
  <c r="ES42" i="1"/>
  <c r="CJ44" i="1"/>
  <c r="ES44" i="1"/>
  <c r="CN49" i="1"/>
  <c r="ER52" i="1"/>
  <c r="GI52" i="1"/>
  <c r="FZ53" i="1"/>
  <c r="CN55" i="1"/>
  <c r="EU55" i="1"/>
  <c r="EP56" i="1"/>
  <c r="GI56" i="1"/>
  <c r="EU63" i="1"/>
  <c r="GI67" i="1"/>
  <c r="FP69" i="1"/>
  <c r="AR69" i="1"/>
  <c r="EP86" i="1"/>
  <c r="CO110" i="1"/>
  <c r="ES61" i="1"/>
  <c r="FP62" i="1"/>
  <c r="AR62" i="1"/>
  <c r="EP15" i="1"/>
  <c r="ES24" i="1"/>
  <c r="ER29" i="1"/>
  <c r="EP30" i="1"/>
  <c r="CJ34" i="1"/>
  <c r="ET34" i="1" s="1"/>
  <c r="CO36" i="1"/>
  <c r="EY36" i="1" s="1"/>
  <c r="FJ36" i="1" s="1"/>
  <c r="ER37" i="1"/>
  <c r="CJ38" i="1"/>
  <c r="CO38" i="1"/>
  <c r="EP39" i="1"/>
  <c r="CL42" i="1"/>
  <c r="CL50" i="1"/>
  <c r="ES52" i="1"/>
  <c r="CN57" i="1"/>
  <c r="CL66" i="1"/>
  <c r="FC21" i="1"/>
  <c r="EP23" i="1"/>
  <c r="CO24" i="1"/>
  <c r="CJ25" i="1"/>
  <c r="CO26" i="1"/>
  <c r="EN26" i="1"/>
  <c r="ET26" i="1" s="1"/>
  <c r="CL27" i="1"/>
  <c r="CJ28" i="1"/>
  <c r="ER28" i="1"/>
  <c r="GI29" i="1"/>
  <c r="EN31" i="1"/>
  <c r="ET31" i="1" s="1"/>
  <c r="CO32" i="1"/>
  <c r="CO33" i="1"/>
  <c r="CL34" i="1"/>
  <c r="ER34" i="1"/>
  <c r="FP36" i="1"/>
  <c r="ER36" i="1"/>
  <c r="CJ37" i="1"/>
  <c r="CO37" i="1"/>
  <c r="GI37" i="1"/>
  <c r="CL38" i="1"/>
  <c r="GI38" i="1"/>
  <c r="ER40" i="1"/>
  <c r="CJ41" i="1"/>
  <c r="FL43" i="1"/>
  <c r="CN43" i="1"/>
  <c r="FL44" i="1"/>
  <c r="ES46" i="1"/>
  <c r="CJ49" i="1"/>
  <c r="CL52" i="1"/>
  <c r="EN52" i="1"/>
  <c r="CJ53" i="1"/>
  <c r="ET53" i="1" s="1"/>
  <c r="EN55" i="1"/>
  <c r="ER56" i="1"/>
  <c r="EN58" i="1"/>
  <c r="EP59" i="1"/>
  <c r="ER62" i="1"/>
  <c r="X63" i="1"/>
  <c r="FL63" i="1"/>
  <c r="CO69" i="1"/>
  <c r="CO70" i="1"/>
  <c r="CJ80" i="1"/>
  <c r="FZ83" i="1"/>
  <c r="CV83" i="1"/>
  <c r="CL19" i="1"/>
  <c r="CJ20" i="1"/>
  <c r="CL20" i="1"/>
  <c r="CN17" i="1"/>
  <c r="CN21" i="1"/>
  <c r="ER23" i="1"/>
  <c r="FC25" i="1"/>
  <c r="FE25" i="1" s="1"/>
  <c r="FD25" i="1" s="1"/>
  <c r="EU29" i="1"/>
  <c r="ES34" i="1"/>
  <c r="AR36" i="1"/>
  <c r="CL36" i="1"/>
  <c r="CL37" i="1"/>
  <c r="EU37" i="1"/>
  <c r="FL37" i="1"/>
  <c r="X39" i="1"/>
  <c r="FL40" i="1"/>
  <c r="EQ40" i="1"/>
  <c r="X41" i="1"/>
  <c r="X43" i="1"/>
  <c r="CM43" i="1"/>
  <c r="X44" i="1"/>
  <c r="CJ45" i="1"/>
  <c r="CL46" i="1"/>
  <c r="CJ47" i="1"/>
  <c r="CL48" i="1"/>
  <c r="GI48" i="1"/>
  <c r="CL49" i="1"/>
  <c r="ES51" i="1"/>
  <c r="GI51" i="1"/>
  <c r="FC53" i="1"/>
  <c r="FE53" i="1" s="1"/>
  <c r="FD53" i="1" s="1"/>
  <c r="FL54" i="1"/>
  <c r="ES54" i="1"/>
  <c r="GI55" i="1"/>
  <c r="CJ56" i="1"/>
  <c r="GI71" i="1"/>
  <c r="CJ19" i="1"/>
  <c r="CJ23" i="1"/>
  <c r="CO23" i="1"/>
  <c r="ES23" i="1"/>
  <c r="CL26" i="1"/>
  <c r="CO27" i="1"/>
  <c r="ES30" i="1"/>
  <c r="EY30" i="1" s="1"/>
  <c r="FJ30" i="1" s="1"/>
  <c r="EQ30" i="1"/>
  <c r="GI30" i="1"/>
  <c r="AR32" i="1"/>
  <c r="CL32" i="1"/>
  <c r="CN33" i="1"/>
  <c r="FC33" i="1"/>
  <c r="FE33" i="1" s="1"/>
  <c r="FD33" i="1" s="1"/>
  <c r="EP35" i="1"/>
  <c r="FZ36" i="1"/>
  <c r="EN36" i="1"/>
  <c r="GI36" i="1"/>
  <c r="ES39" i="1"/>
  <c r="EU40" i="1"/>
  <c r="EN43" i="1"/>
  <c r="FC44" i="1"/>
  <c r="GK44" i="1" s="1"/>
  <c r="EP47" i="1"/>
  <c r="EU51" i="1"/>
  <c r="FL51" i="1"/>
  <c r="FC52" i="1"/>
  <c r="FE52" i="1" s="1"/>
  <c r="FD52" i="1" s="1"/>
  <c r="EP54" i="1"/>
  <c r="ER55" i="1"/>
  <c r="CL56" i="1"/>
  <c r="FC56" i="1"/>
  <c r="ER60" i="1"/>
  <c r="FL61" i="1"/>
  <c r="X61" i="1"/>
  <c r="EP63" i="1"/>
  <c r="X64" i="1"/>
  <c r="FL64" i="1"/>
  <c r="FZ72" i="1"/>
  <c r="CV72" i="1"/>
  <c r="GI80" i="1"/>
  <c r="FL93" i="1"/>
  <c r="X93" i="1"/>
  <c r="FC97" i="1"/>
  <c r="ER107" i="1"/>
  <c r="CL23" i="1"/>
  <c r="GI23" i="1"/>
  <c r="CO25" i="1"/>
  <c r="EN25" i="1"/>
  <c r="ES26" i="1"/>
  <c r="CL28" i="1"/>
  <c r="CN32" i="1"/>
  <c r="ET35" i="1"/>
  <c r="ER35" i="1"/>
  <c r="CN36" i="1"/>
  <c r="EP43" i="1"/>
  <c r="CO49" i="1"/>
  <c r="EP50" i="1"/>
  <c r="CL51" i="1"/>
  <c r="CL54" i="1"/>
  <c r="GI54" i="1"/>
  <c r="ES55" i="1"/>
  <c r="CM56" i="1"/>
  <c r="CN56" i="1"/>
  <c r="EN57" i="1"/>
  <c r="FP61" i="1"/>
  <c r="AR61" i="1"/>
  <c r="ER61" i="1"/>
  <c r="FL62" i="1"/>
  <c r="FZ65" i="1"/>
  <c r="CV65" i="1"/>
  <c r="GI65" i="1"/>
  <c r="FL65" i="1"/>
  <c r="EP66" i="1"/>
  <c r="ER72" i="1"/>
  <c r="EP74" i="1"/>
  <c r="CJ55" i="1"/>
  <c r="EN56" i="1"/>
  <c r="FP57" i="1"/>
  <c r="FL58" i="1"/>
  <c r="CL58" i="1"/>
  <c r="CO59" i="1"/>
  <c r="ES59" i="1"/>
  <c r="GI59" i="1"/>
  <c r="CL60" i="1"/>
  <c r="EN60" i="1"/>
  <c r="FC63" i="1"/>
  <c r="CJ64" i="1"/>
  <c r="EP65" i="1"/>
  <c r="GI66" i="1"/>
  <c r="FL67" i="1"/>
  <c r="CN69" i="1"/>
  <c r="EU69" i="1"/>
  <c r="FC69" i="1"/>
  <c r="EU70" i="1"/>
  <c r="EP72" i="1"/>
  <c r="FC72" i="1"/>
  <c r="FP72" i="1"/>
  <c r="FL73" i="1"/>
  <c r="EU73" i="1"/>
  <c r="ES73" i="1"/>
  <c r="CJ74" i="1"/>
  <c r="ER74" i="1"/>
  <c r="EP76" i="1"/>
  <c r="EP78" i="1"/>
  <c r="CN79" i="1"/>
  <c r="EP79" i="1"/>
  <c r="CN80" i="1"/>
  <c r="FL80" i="1"/>
  <c r="CL81" i="1"/>
  <c r="EU81" i="1"/>
  <c r="FC82" i="1"/>
  <c r="EP83" i="1"/>
  <c r="GI84" i="1"/>
  <c r="FL85" i="1"/>
  <c r="GI89" i="1"/>
  <c r="ER94" i="1"/>
  <c r="EP96" i="1"/>
  <c r="FC98" i="1"/>
  <c r="X101" i="1"/>
  <c r="FL101" i="1"/>
  <c r="ES104" i="1"/>
  <c r="ER112" i="1"/>
  <c r="FC57" i="1"/>
  <c r="ES58" i="1"/>
  <c r="GI58" i="1"/>
  <c r="EU59" i="1"/>
  <c r="FC62" i="1"/>
  <c r="EP64" i="1"/>
  <c r="ER65" i="1"/>
  <c r="EN68" i="1"/>
  <c r="CN70" i="1"/>
  <c r="FP71" i="1"/>
  <c r="CJ72" i="1"/>
  <c r="CO72" i="1"/>
  <c r="EY72" i="1" s="1"/>
  <c r="FJ72" i="1" s="1"/>
  <c r="CN73" i="1"/>
  <c r="CL74" i="1"/>
  <c r="ER75" i="1"/>
  <c r="FZ77" i="1"/>
  <c r="ER83" i="1"/>
  <c r="FP86" i="1"/>
  <c r="EN86" i="1"/>
  <c r="CL87" i="1"/>
  <c r="CO87" i="1"/>
  <c r="GI88" i="1"/>
  <c r="ES89" i="1"/>
  <c r="FC90" i="1"/>
  <c r="FC91" i="1"/>
  <c r="FZ92" i="1"/>
  <c r="FP94" i="1"/>
  <c r="GI95" i="1"/>
  <c r="FP96" i="1"/>
  <c r="CL97" i="1"/>
  <c r="CJ97" i="1"/>
  <c r="ET97" i="1" s="1"/>
  <c r="ES97" i="1"/>
  <c r="FP98" i="1"/>
  <c r="EP100" i="1"/>
  <c r="ER101" i="1"/>
  <c r="CO105" i="1"/>
  <c r="CN107" i="1"/>
  <c r="CL108" i="1"/>
  <c r="EP108" i="1"/>
  <c r="CL72" i="1"/>
  <c r="GI74" i="1"/>
  <c r="CL75" i="1"/>
  <c r="GI75" i="1"/>
  <c r="CJ76" i="1"/>
  <c r="CJ77" i="1"/>
  <c r="ES78" i="1"/>
  <c r="GI78" i="1"/>
  <c r="ER79" i="1"/>
  <c r="ES80" i="1"/>
  <c r="ES83" i="1"/>
  <c r="GI83" i="1"/>
  <c r="CL84" i="1"/>
  <c r="EN85" i="1"/>
  <c r="CL86" i="1"/>
  <c r="GI87" i="1"/>
  <c r="ES88" i="1"/>
  <c r="FZ94" i="1"/>
  <c r="ES95" i="1"/>
  <c r="EY95" i="1" s="1"/>
  <c r="FJ95" i="1" s="1"/>
  <c r="CJ96" i="1"/>
  <c r="EN98" i="1"/>
  <c r="ET98" i="1" s="1"/>
  <c r="CJ60" i="1"/>
  <c r="FZ60" i="1"/>
  <c r="CL61" i="1"/>
  <c r="CL62" i="1"/>
  <c r="CO64" i="1"/>
  <c r="EY64" i="1" s="1"/>
  <c r="FJ64" i="1" s="1"/>
  <c r="GI64" i="1"/>
  <c r="FC67" i="1"/>
  <c r="CN68" i="1"/>
  <c r="GI68" i="1"/>
  <c r="EP69" i="1"/>
  <c r="FZ71" i="1"/>
  <c r="X72" i="1"/>
  <c r="CN74" i="1"/>
  <c r="CJ75" i="1"/>
  <c r="FZ75" i="1"/>
  <c r="CL77" i="1"/>
  <c r="CL78" i="1"/>
  <c r="EN78" i="1"/>
  <c r="ES79" i="1"/>
  <c r="CO83" i="1"/>
  <c r="FL83" i="1"/>
  <c r="FP85" i="1"/>
  <c r="CN86" i="1"/>
  <c r="GI86" i="1"/>
  <c r="FP89" i="1"/>
  <c r="CO89" i="1"/>
  <c r="EN89" i="1"/>
  <c r="CO90" i="1"/>
  <c r="EN90" i="1"/>
  <c r="CV91" i="1"/>
  <c r="EP92" i="1"/>
  <c r="AR93" i="1"/>
  <c r="CL93" i="1"/>
  <c r="EN93" i="1"/>
  <c r="CN94" i="1"/>
  <c r="X95" i="1"/>
  <c r="GI97" i="1"/>
  <c r="GI98" i="1"/>
  <c r="CL99" i="1"/>
  <c r="GI105" i="1"/>
  <c r="CN109" i="1"/>
  <c r="ER110" i="1"/>
  <c r="FL112" i="1"/>
  <c r="X112" i="1"/>
  <c r="EP53" i="1"/>
  <c r="FP55" i="1"/>
  <c r="FL56" i="1"/>
  <c r="FP56" i="1"/>
  <c r="CL57" i="1"/>
  <c r="ER57" i="1"/>
  <c r="CJ59" i="1"/>
  <c r="ET59" i="1" s="1"/>
  <c r="CV60" i="1"/>
  <c r="ES60" i="1"/>
  <c r="CN61" i="1"/>
  <c r="CN62" i="1"/>
  <c r="CO63" i="1"/>
  <c r="ES63" i="1"/>
  <c r="GI63" i="1"/>
  <c r="EU65" i="1"/>
  <c r="CO66" i="1"/>
  <c r="EP67" i="1"/>
  <c r="CJ68" i="1"/>
  <c r="GI69" i="1"/>
  <c r="EN70" i="1"/>
  <c r="CV71" i="1"/>
  <c r="EP71" i="1"/>
  <c r="EN72" i="1"/>
  <c r="CN75" i="1"/>
  <c r="EP77" i="1"/>
  <c r="X79" i="1"/>
  <c r="EP80" i="1"/>
  <c r="CV81" i="1"/>
  <c r="EP81" i="1"/>
  <c r="ES82" i="1"/>
  <c r="GI82" i="1"/>
  <c r="CL83" i="1"/>
  <c r="EU83" i="1"/>
  <c r="CO84" i="1"/>
  <c r="AR85" i="1"/>
  <c r="CL85" i="1"/>
  <c r="FP87" i="1"/>
  <c r="CL88" i="1"/>
  <c r="AR89" i="1"/>
  <c r="EP89" i="1"/>
  <c r="FZ90" i="1"/>
  <c r="EP91" i="1"/>
  <c r="ER92" i="1"/>
  <c r="EX92" i="1" s="1"/>
  <c r="CN93" i="1"/>
  <c r="FL96" i="1"/>
  <c r="ES103" i="1"/>
  <c r="EU106" i="1"/>
  <c r="CO109" i="1"/>
  <c r="ES57" i="1"/>
  <c r="GI57" i="1"/>
  <c r="FC58" i="1"/>
  <c r="EP60" i="1"/>
  <c r="GI62" i="1"/>
  <c r="CL64" i="1"/>
  <c r="EU64" i="1"/>
  <c r="CJ66" i="1"/>
  <c r="FZ66" i="1"/>
  <c r="ES66" i="1"/>
  <c r="CN67" i="1"/>
  <c r="ES68" i="1"/>
  <c r="ES69" i="1"/>
  <c r="EP70" i="1"/>
  <c r="CJ71" i="1"/>
  <c r="CO71" i="1"/>
  <c r="EY71" i="1" s="1"/>
  <c r="FJ71" i="1" s="1"/>
  <c r="EN71" i="1"/>
  <c r="GI72" i="1"/>
  <c r="EN73" i="1"/>
  <c r="CO75" i="1"/>
  <c r="CN76" i="1"/>
  <c r="ER77" i="1"/>
  <c r="GI77" i="1"/>
  <c r="ER80" i="1"/>
  <c r="ER81" i="1"/>
  <c r="CO82" i="1"/>
  <c r="FZ84" i="1"/>
  <c r="ES84" i="1"/>
  <c r="CN85" i="1"/>
  <c r="FL86" i="1"/>
  <c r="CJ86" i="1"/>
  <c r="ES86" i="1"/>
  <c r="EU88" i="1"/>
  <c r="FC88" i="1"/>
  <c r="CL89" i="1"/>
  <c r="ER89" i="1"/>
  <c r="CL90" i="1"/>
  <c r="GI90" i="1"/>
  <c r="ER91" i="1"/>
  <c r="GI91" i="1"/>
  <c r="CO92" i="1"/>
  <c r="ER93" i="1"/>
  <c r="FP95" i="1"/>
  <c r="CL100" i="1"/>
  <c r="EU100" i="1"/>
  <c r="FP110" i="1"/>
  <c r="GI70" i="1"/>
  <c r="FL71" i="1"/>
  <c r="CL71" i="1"/>
  <c r="CJ73" i="1"/>
  <c r="EP73" i="1"/>
  <c r="EN74" i="1"/>
  <c r="ES77" i="1"/>
  <c r="CJ78" i="1"/>
  <c r="ES81" i="1"/>
  <c r="EY81" i="1" s="1"/>
  <c r="FJ81" i="1" s="1"/>
  <c r="GI81" i="1"/>
  <c r="CL82" i="1"/>
  <c r="EU82" i="1"/>
  <c r="FC83" i="1"/>
  <c r="EP84" i="1"/>
  <c r="ES85" i="1"/>
  <c r="FC87" i="1"/>
  <c r="CN88" i="1"/>
  <c r="CN89" i="1"/>
  <c r="CN90" i="1"/>
  <c r="CO91" i="1"/>
  <c r="ES91" i="1"/>
  <c r="FL91" i="1"/>
  <c r="CJ92" i="1"/>
  <c r="EN92" i="1"/>
  <c r="ES93" i="1"/>
  <c r="GI93" i="1"/>
  <c r="CJ99" i="1"/>
  <c r="ET99" i="1" s="1"/>
  <c r="CM101" i="1"/>
  <c r="EP102" i="1"/>
  <c r="CV107" i="1"/>
  <c r="FZ107" i="1"/>
  <c r="EP109" i="1"/>
  <c r="EN109" i="1"/>
  <c r="ET109" i="1" s="1"/>
  <c r="CJ101" i="1"/>
  <c r="ET101" i="1" s="1"/>
  <c r="FC101" i="1"/>
  <c r="CJ106" i="1"/>
  <c r="ET106" i="1" s="1"/>
  <c r="FP108" i="1"/>
  <c r="ER109" i="1"/>
  <c r="ES111" i="1"/>
  <c r="CO99" i="1"/>
  <c r="CJ100" i="1"/>
  <c r="ET100" i="1" s="1"/>
  <c r="FC100" i="1"/>
  <c r="EP101" i="1"/>
  <c r="CL102" i="1"/>
  <c r="EU105" i="1"/>
  <c r="AR106" i="1"/>
  <c r="EN108" i="1"/>
  <c r="FC108" i="1"/>
  <c r="X109" i="1"/>
  <c r="EP110" i="1"/>
  <c r="CL111" i="1"/>
  <c r="GI111" i="1"/>
  <c r="GI101" i="1"/>
  <c r="EU103" i="1"/>
  <c r="FP105" i="1"/>
  <c r="ER106" i="1"/>
  <c r="ES107" i="1"/>
  <c r="EY107" i="1" s="1"/>
  <c r="FJ107" i="1" s="1"/>
  <c r="CJ110" i="1"/>
  <c r="FZ112" i="1"/>
  <c r="FP112" i="1"/>
  <c r="GI100" i="1"/>
  <c r="CL101" i="1"/>
  <c r="X103" i="1"/>
  <c r="AR105" i="1"/>
  <c r="CN108" i="1"/>
  <c r="FP109" i="1"/>
  <c r="GI110" i="1"/>
  <c r="CV112" i="1"/>
  <c r="EN112" i="1"/>
  <c r="ES99" i="1"/>
  <c r="GI99" i="1"/>
  <c r="FL100" i="1"/>
  <c r="EU101" i="1"/>
  <c r="CJ102" i="1"/>
  <c r="ET102" i="1" s="1"/>
  <c r="CO103" i="1"/>
  <c r="CO104" i="1"/>
  <c r="CL106" i="1"/>
  <c r="GI106" i="1"/>
  <c r="CO108" i="1"/>
  <c r="FC109" i="1"/>
  <c r="X110" i="1"/>
  <c r="FZ111" i="1"/>
  <c r="FC111" i="1"/>
  <c r="FP111" i="1"/>
  <c r="CN112" i="1"/>
  <c r="CJ112" i="1"/>
  <c r="CO112" i="1"/>
  <c r="CN113" i="1"/>
  <c r="FP113" i="1"/>
  <c r="CO113" i="1"/>
  <c r="AR113" i="1"/>
  <c r="CN114" i="1"/>
  <c r="EP113" i="1"/>
  <c r="CO114" i="1"/>
  <c r="ER113" i="1"/>
  <c r="AR114" i="1"/>
  <c r="CJ114" i="1"/>
  <c r="GI113" i="1"/>
  <c r="CL114" i="1"/>
  <c r="CL113" i="1"/>
  <c r="FL114" i="1"/>
  <c r="X114" i="1"/>
  <c r="FL113" i="1"/>
  <c r="X113" i="1"/>
  <c r="EQ114" i="1"/>
  <c r="FZ113" i="1"/>
  <c r="FZ114" i="1"/>
  <c r="X107" i="1"/>
  <c r="CL109" i="1"/>
  <c r="CL107" i="1"/>
  <c r="CJ108" i="1"/>
  <c r="CN110" i="1"/>
  <c r="EN110" i="1"/>
  <c r="GI109" i="1"/>
  <c r="CJ107" i="1"/>
  <c r="GI108" i="1"/>
  <c r="ER111" i="1"/>
  <c r="X108" i="1"/>
  <c r="FL108" i="1"/>
  <c r="EP111" i="1"/>
  <c r="FP107" i="1"/>
  <c r="FZ110" i="1"/>
  <c r="FZ108" i="1"/>
  <c r="FZ109" i="1"/>
  <c r="ES90" i="1"/>
  <c r="FZ93" i="1"/>
  <c r="CN95" i="1"/>
  <c r="FC95" i="1"/>
  <c r="EN96" i="1"/>
  <c r="GI102" i="1"/>
  <c r="ER104" i="1"/>
  <c r="CJ105" i="1"/>
  <c r="ET105" i="1" s="1"/>
  <c r="FZ89" i="1"/>
  <c r="AR91" i="1"/>
  <c r="AR92" i="1"/>
  <c r="FL92" i="1"/>
  <c r="CV94" i="1"/>
  <c r="EQ94" i="1"/>
  <c r="FC94" i="1"/>
  <c r="GI94" i="1"/>
  <c r="EN95" i="1"/>
  <c r="ET95" i="1" s="1"/>
  <c r="FZ96" i="1"/>
  <c r="FL97" i="1"/>
  <c r="FZ97" i="1"/>
  <c r="CV97" i="1"/>
  <c r="CN101" i="1"/>
  <c r="CN102" i="1"/>
  <c r="ER103" i="1"/>
  <c r="GI96" i="1"/>
  <c r="EP97" i="1"/>
  <c r="GI103" i="1"/>
  <c r="EP94" i="1"/>
  <c r="ER97" i="1"/>
  <c r="ES105" i="1"/>
  <c r="ES106" i="1"/>
  <c r="ER95" i="1"/>
  <c r="CL96" i="1"/>
  <c r="CN97" i="1"/>
  <c r="CM89" i="1"/>
  <c r="CO93" i="1"/>
  <c r="CO94" i="1"/>
  <c r="CN96" i="1"/>
  <c r="FL105" i="1"/>
  <c r="X105" i="1"/>
  <c r="FL106" i="1"/>
  <c r="X106" i="1"/>
  <c r="FZ98" i="1"/>
  <c r="CV98" i="1"/>
  <c r="ES94" i="1"/>
  <c r="CO98" i="1"/>
  <c r="CN105" i="1"/>
  <c r="CN106" i="1"/>
  <c r="CN103" i="1"/>
  <c r="CN104" i="1"/>
  <c r="CN99" i="1"/>
  <c r="CN100" i="1"/>
  <c r="X102" i="1"/>
  <c r="EQ102" i="1"/>
  <c r="FP102" i="1"/>
  <c r="FP99" i="1"/>
  <c r="FP100" i="1"/>
  <c r="FP101" i="1"/>
  <c r="FZ104" i="1"/>
  <c r="FZ105" i="1"/>
  <c r="FZ106" i="1"/>
  <c r="FZ103" i="1"/>
  <c r="GI104" i="1"/>
  <c r="CO74" i="1"/>
  <c r="ER86" i="1"/>
  <c r="X73" i="1"/>
  <c r="EQ73" i="1"/>
  <c r="X74" i="1"/>
  <c r="FP74" i="1"/>
  <c r="FP75" i="1"/>
  <c r="ER78" i="1"/>
  <c r="FZ80" i="1"/>
  <c r="CV80" i="1"/>
  <c r="CJ87" i="1"/>
  <c r="FL76" i="1"/>
  <c r="FZ73" i="1"/>
  <c r="AR76" i="1"/>
  <c r="CO76" i="1"/>
  <c r="CV76" i="1"/>
  <c r="CN78" i="1"/>
  <c r="CJ81" i="1"/>
  <c r="ET81" i="1" s="1"/>
  <c r="ES75" i="1"/>
  <c r="FL75" i="1"/>
  <c r="CN77" i="1"/>
  <c r="CO78" i="1"/>
  <c r="CJ82" i="1"/>
  <c r="ER85" i="1"/>
  <c r="FL88" i="1"/>
  <c r="X88" i="1"/>
  <c r="ES76" i="1"/>
  <c r="CO77" i="1"/>
  <c r="FP78" i="1"/>
  <c r="AR78" i="1"/>
  <c r="CO79" i="1"/>
  <c r="CJ83" i="1"/>
  <c r="ET83" i="1" s="1"/>
  <c r="GI85" i="1"/>
  <c r="FL87" i="1"/>
  <c r="X87" i="1"/>
  <c r="ES87" i="1"/>
  <c r="ER76" i="1"/>
  <c r="FP77" i="1"/>
  <c r="AR77" i="1"/>
  <c r="CO80" i="1"/>
  <c r="CJ84" i="1"/>
  <c r="ET84" i="1" s="1"/>
  <c r="FZ79" i="1"/>
  <c r="CV79" i="1"/>
  <c r="GI79" i="1"/>
  <c r="FL78" i="1"/>
  <c r="EQ87" i="1"/>
  <c r="FL77" i="1"/>
  <c r="FP88" i="1"/>
  <c r="CN81" i="1"/>
  <c r="CN82" i="1"/>
  <c r="EX82" i="1" s="1"/>
  <c r="CN83" i="1"/>
  <c r="X84" i="1"/>
  <c r="CN84" i="1"/>
  <c r="FP84" i="1"/>
  <c r="CO85" i="1"/>
  <c r="CO86" i="1"/>
  <c r="FP81" i="1"/>
  <c r="FP82" i="1"/>
  <c r="FP83" i="1"/>
  <c r="FZ86" i="1"/>
  <c r="FZ88" i="1"/>
  <c r="FZ85" i="1"/>
  <c r="EQ54" i="1"/>
  <c r="FL70" i="1"/>
  <c r="X70" i="1"/>
  <c r="X53" i="1"/>
  <c r="CN53" i="1"/>
  <c r="X54" i="1"/>
  <c r="CN54" i="1"/>
  <c r="ER54" i="1"/>
  <c r="FP54" i="1"/>
  <c r="CO55" i="1"/>
  <c r="CO56" i="1"/>
  <c r="ES56" i="1"/>
  <c r="FP59" i="1"/>
  <c r="AR59" i="1"/>
  <c r="ER68" i="1"/>
  <c r="X55" i="1"/>
  <c r="FP53" i="1"/>
  <c r="FZ56" i="1"/>
  <c r="CN60" i="1"/>
  <c r="X56" i="1"/>
  <c r="FZ54" i="1"/>
  <c r="FZ55" i="1"/>
  <c r="AR58" i="1"/>
  <c r="FC59" i="1"/>
  <c r="CO61" i="1"/>
  <c r="FL69" i="1"/>
  <c r="X69" i="1"/>
  <c r="CN59" i="1"/>
  <c r="FP60" i="1"/>
  <c r="AR60" i="1"/>
  <c r="CO62" i="1"/>
  <c r="FZ61" i="1"/>
  <c r="CV61" i="1"/>
  <c r="CJ69" i="1"/>
  <c r="CJ70" i="1"/>
  <c r="ER58" i="1"/>
  <c r="CL59" i="1"/>
  <c r="EP61" i="1"/>
  <c r="FZ62" i="1"/>
  <c r="CV62" i="1"/>
  <c r="ER67" i="1"/>
  <c r="FL60" i="1"/>
  <c r="FL59" i="1"/>
  <c r="CM63" i="1"/>
  <c r="FP68" i="1"/>
  <c r="FP70" i="1"/>
  <c r="CN63" i="1"/>
  <c r="CN64" i="1"/>
  <c r="CN65" i="1"/>
  <c r="EQ65" i="1"/>
  <c r="X66" i="1"/>
  <c r="CN66" i="1"/>
  <c r="FP66" i="1"/>
  <c r="FP67" i="1"/>
  <c r="FP63" i="1"/>
  <c r="FP64" i="1"/>
  <c r="FP65" i="1"/>
  <c r="FZ68" i="1"/>
  <c r="FZ69" i="1"/>
  <c r="FZ70" i="1"/>
  <c r="FZ67" i="1"/>
  <c r="ES35" i="1"/>
  <c r="FZ35" i="1"/>
  <c r="AR37" i="1"/>
  <c r="AR38" i="1"/>
  <c r="FL38" i="1"/>
  <c r="CV39" i="1"/>
  <c r="CV40" i="1"/>
  <c r="CV41" i="1"/>
  <c r="EN44" i="1"/>
  <c r="FC45" i="1"/>
  <c r="GK45" i="1" s="1"/>
  <c r="FC47" i="1"/>
  <c r="FE47" i="1" s="1"/>
  <c r="CN48" i="1"/>
  <c r="CV49" i="1"/>
  <c r="FZ49" i="1"/>
  <c r="EP49" i="1"/>
  <c r="ES45" i="1"/>
  <c r="FL35" i="1"/>
  <c r="CV36" i="1"/>
  <c r="CJ42" i="1"/>
  <c r="CJ43" i="1"/>
  <c r="AR45" i="1"/>
  <c r="FP47" i="1"/>
  <c r="ES49" i="1"/>
  <c r="EU43" i="1"/>
  <c r="AR48" i="1"/>
  <c r="FP48" i="1"/>
  <c r="CN37" i="1"/>
  <c r="CN38" i="1"/>
  <c r="ER38" i="1"/>
  <c r="CO39" i="1"/>
  <c r="CO40" i="1"/>
  <c r="EY40" i="1" s="1"/>
  <c r="FJ40" i="1" s="1"/>
  <c r="CO41" i="1"/>
  <c r="X42" i="1"/>
  <c r="FL42" i="1"/>
  <c r="ER42" i="1"/>
  <c r="FC46" i="1"/>
  <c r="GK46" i="1" s="1"/>
  <c r="CN47" i="1"/>
  <c r="CO44" i="1"/>
  <c r="CO47" i="1"/>
  <c r="CO35" i="1"/>
  <c r="CL45" i="1"/>
  <c r="ER48" i="1"/>
  <c r="AR43" i="1"/>
  <c r="X45" i="1"/>
  <c r="FL45" i="1"/>
  <c r="GI49" i="1"/>
  <c r="FL46" i="1"/>
  <c r="FL47" i="1"/>
  <c r="CV48" i="1"/>
  <c r="AR42" i="1"/>
  <c r="CN51" i="1"/>
  <c r="CN52" i="1"/>
  <c r="EQ50" i="1"/>
  <c r="FP51" i="1"/>
  <c r="FP52" i="1"/>
  <c r="X48" i="1"/>
  <c r="CO50" i="1"/>
  <c r="FZ50" i="1"/>
  <c r="FL25" i="1"/>
  <c r="FZ26" i="1"/>
  <c r="GI27" i="1"/>
  <c r="FP28" i="1"/>
  <c r="X29" i="1"/>
  <c r="CV30" i="1"/>
  <c r="FP31" i="1"/>
  <c r="FP23" i="1"/>
  <c r="GI32" i="1"/>
  <c r="FZ34" i="1"/>
  <c r="CV24" i="1"/>
  <c r="FL32" i="1"/>
  <c r="FL33" i="1"/>
  <c r="CV34" i="1"/>
  <c r="X30" i="1"/>
  <c r="GI28" i="1"/>
  <c r="GI24" i="1"/>
  <c r="FL26" i="1"/>
  <c r="FL23" i="1"/>
  <c r="FP27" i="1"/>
  <c r="GI31" i="1"/>
  <c r="CV33" i="1"/>
  <c r="GI34" i="1"/>
  <c r="ET30" i="1"/>
  <c r="X33" i="1"/>
  <c r="X34" i="1"/>
  <c r="CN29" i="1"/>
  <c r="CN30" i="1"/>
  <c r="ER30" i="1"/>
  <c r="FP30" i="1"/>
  <c r="CO31" i="1"/>
  <c r="EY31" i="1" s="1"/>
  <c r="FJ31" i="1" s="1"/>
  <c r="FP29" i="1"/>
  <c r="FZ32" i="1"/>
  <c r="FZ31" i="1"/>
  <c r="X27" i="1"/>
  <c r="CN27" i="1"/>
  <c r="X28" i="1"/>
  <c r="CN28" i="1"/>
  <c r="CN25" i="1"/>
  <c r="CN26" i="1"/>
  <c r="ER26" i="1"/>
  <c r="FP26" i="1"/>
  <c r="X24" i="1"/>
  <c r="FP24" i="1"/>
  <c r="FP25" i="1"/>
  <c r="FZ27" i="1"/>
  <c r="FZ28" i="1"/>
  <c r="GI26" i="1"/>
  <c r="GF15" i="1"/>
  <c r="CI115" i="1"/>
  <c r="EN21" i="1"/>
  <c r="ER17" i="1"/>
  <c r="ES19" i="1"/>
  <c r="CO16" i="1"/>
  <c r="ES17" i="1"/>
  <c r="ES21" i="1"/>
  <c r="EN18" i="1"/>
  <c r="ES20" i="1"/>
  <c r="FC22" i="1"/>
  <c r="CJ21" i="1"/>
  <c r="CL21" i="1"/>
  <c r="GC115" i="1"/>
  <c r="CJ22" i="1"/>
  <c r="CL22" i="1"/>
  <c r="CJ16" i="1"/>
  <c r="CL16" i="1"/>
  <c r="CO18" i="1"/>
  <c r="CO22" i="1"/>
  <c r="FC18" i="1"/>
  <c r="FC19" i="1"/>
  <c r="EN17" i="1"/>
  <c r="CJ17" i="1"/>
  <c r="CL17" i="1"/>
  <c r="CO17" i="1"/>
  <c r="CO21" i="1"/>
  <c r="EN19" i="1"/>
  <c r="EP19" i="1"/>
  <c r="EN20" i="1"/>
  <c r="ER20" i="1"/>
  <c r="EP20" i="1"/>
  <c r="FV16" i="1"/>
  <c r="FV116" i="1" s="1"/>
  <c r="L26" i="5" s="1"/>
  <c r="CM20" i="1"/>
  <c r="CN22" i="1"/>
  <c r="EP16" i="1"/>
  <c r="ER21" i="1"/>
  <c r="CN20" i="1"/>
  <c r="EQ20" i="1"/>
  <c r="ER18" i="1"/>
  <c r="ER22" i="1"/>
  <c r="CN18" i="1"/>
  <c r="CV18" i="1"/>
  <c r="CV20" i="1"/>
  <c r="CV22" i="1"/>
  <c r="AP22" i="1"/>
  <c r="AP21" i="1"/>
  <c r="AP20" i="1"/>
  <c r="AP19" i="1"/>
  <c r="AP18" i="1"/>
  <c r="AP17" i="1"/>
  <c r="AP16" i="1"/>
  <c r="AP15" i="1"/>
  <c r="AN22" i="1"/>
  <c r="AN21" i="1"/>
  <c r="AN20" i="1"/>
  <c r="AN19" i="1"/>
  <c r="AN18" i="1"/>
  <c r="AN17" i="1"/>
  <c r="AN16" i="1"/>
  <c r="AN15" i="1"/>
  <c r="FN22" i="1"/>
  <c r="FM21" i="1"/>
  <c r="AI21" i="1" s="1"/>
  <c r="FN20" i="1"/>
  <c r="FM19" i="1"/>
  <c r="AI19" i="1" s="1"/>
  <c r="FN18" i="1"/>
  <c r="FM17" i="1"/>
  <c r="AI17" i="1" s="1"/>
  <c r="FM15" i="1"/>
  <c r="AI15" i="1" s="1"/>
  <c r="ET40" i="1" l="1"/>
  <c r="ET79" i="1"/>
  <c r="ET67" i="1"/>
  <c r="ET77" i="1"/>
  <c r="EY29" i="1"/>
  <c r="FJ29" i="1" s="1"/>
  <c r="EY37" i="1"/>
  <c r="FJ37" i="1" s="1"/>
  <c r="ET66" i="1"/>
  <c r="ET64" i="1"/>
  <c r="ET28" i="1"/>
  <c r="ET91" i="1"/>
  <c r="ET54" i="1"/>
  <c r="ET36" i="1"/>
  <c r="EX65" i="1"/>
  <c r="ET72" i="1"/>
  <c r="ET89" i="1"/>
  <c r="ET92" i="1"/>
  <c r="ET112" i="1"/>
  <c r="ET65" i="1"/>
  <c r="ET68" i="1"/>
  <c r="ET52" i="1"/>
  <c r="ET93" i="1"/>
  <c r="EV67" i="1"/>
  <c r="FP42" i="1"/>
  <c r="GI42" i="1"/>
  <c r="FZ40" i="1"/>
  <c r="FP44" i="1"/>
  <c r="FP43" i="1"/>
  <c r="FZ19" i="1"/>
  <c r="ET49" i="1"/>
  <c r="ET29" i="1"/>
  <c r="ET23" i="1"/>
  <c r="ET94" i="1"/>
  <c r="GK18" i="1"/>
  <c r="FF18" i="1"/>
  <c r="ET33" i="1"/>
  <c r="FN17" i="1"/>
  <c r="FE22" i="1"/>
  <c r="GK22" i="1"/>
  <c r="GL22" i="1" s="1"/>
  <c r="FN21" i="1"/>
  <c r="ET96" i="1"/>
  <c r="ET90" i="1"/>
  <c r="FP46" i="1"/>
  <c r="ET78" i="1"/>
  <c r="ET80" i="1"/>
  <c r="ET37" i="1"/>
  <c r="FF20" i="1"/>
  <c r="FD20" i="1" s="1"/>
  <c r="ET38" i="1"/>
  <c r="ET57" i="1"/>
  <c r="ET56" i="1"/>
  <c r="ET46" i="1"/>
  <c r="EX84" i="1"/>
  <c r="FI84" i="1" s="1"/>
  <c r="EX73" i="1"/>
  <c r="FZ42" i="1"/>
  <c r="GI41" i="1"/>
  <c r="FZ20" i="1"/>
  <c r="FZ21" i="1"/>
  <c r="FZ22" i="1"/>
  <c r="FZ41" i="1"/>
  <c r="EV87" i="1"/>
  <c r="FG87" i="1" s="1"/>
  <c r="GI46" i="1"/>
  <c r="FZ18" i="1"/>
  <c r="EV75" i="1"/>
  <c r="FG75" i="1" s="1"/>
  <c r="EV23" i="1"/>
  <c r="FG23" i="1" s="1"/>
  <c r="FP45" i="1"/>
  <c r="FP41" i="1"/>
  <c r="GI43" i="1"/>
  <c r="GJ76" i="1"/>
  <c r="FZ39" i="1"/>
  <c r="FZ17" i="1"/>
  <c r="EV68" i="1"/>
  <c r="FG68" i="1" s="1"/>
  <c r="EV57" i="1"/>
  <c r="FG57" i="1" s="1"/>
  <c r="FO20" i="1"/>
  <c r="AS20" i="1" s="1"/>
  <c r="AU20" i="1" s="1"/>
  <c r="FO21" i="1"/>
  <c r="AS21" i="1" s="1"/>
  <c r="AU21" i="1" s="1"/>
  <c r="FO22" i="1"/>
  <c r="AS22" i="1" s="1"/>
  <c r="AU22" i="1" s="1"/>
  <c r="FZ44" i="1"/>
  <c r="FO18" i="1"/>
  <c r="AS18" i="1" s="1"/>
  <c r="AU18" i="1" s="1"/>
  <c r="FZ46" i="1"/>
  <c r="FO17" i="1"/>
  <c r="AS17" i="1" s="1"/>
  <c r="AU17" i="1" s="1"/>
  <c r="FO19" i="1"/>
  <c r="AS19" i="1" s="1"/>
  <c r="AU19" i="1" s="1"/>
  <c r="EY101" i="1"/>
  <c r="FJ101" i="1" s="1"/>
  <c r="EY57" i="1"/>
  <c r="FJ57" i="1" s="1"/>
  <c r="EX111" i="1"/>
  <c r="FI111" i="1" s="1"/>
  <c r="FO16" i="1"/>
  <c r="AS16" i="1" s="1"/>
  <c r="FO15" i="1"/>
  <c r="AS15" i="1" s="1"/>
  <c r="AU15" i="1" s="1"/>
  <c r="FX116" i="1"/>
  <c r="L28" i="5" s="1"/>
  <c r="EX47" i="1"/>
  <c r="FI47" i="1" s="1"/>
  <c r="FE21" i="1"/>
  <c r="GK21" i="1"/>
  <c r="GL21" i="1" s="1"/>
  <c r="FE19" i="1"/>
  <c r="GK19" i="1"/>
  <c r="GL19" i="1" s="1"/>
  <c r="GK17" i="1"/>
  <c r="FF17" i="1" s="1"/>
  <c r="GJ58" i="1"/>
  <c r="EQ60" i="1"/>
  <c r="ER41" i="1"/>
  <c r="ER51" i="1"/>
  <c r="EX51" i="1" s="1"/>
  <c r="FI51" i="1" s="1"/>
  <c r="EQ25" i="1"/>
  <c r="EY70" i="1"/>
  <c r="FJ70" i="1" s="1"/>
  <c r="EY104" i="1"/>
  <c r="FJ104" i="1" s="1"/>
  <c r="EX83" i="1"/>
  <c r="FI83" i="1" s="1"/>
  <c r="EY42" i="1"/>
  <c r="FJ42" i="1" s="1"/>
  <c r="CM97" i="1"/>
  <c r="CM59" i="1"/>
  <c r="CN23" i="1"/>
  <c r="EX23" i="1" s="1"/>
  <c r="FI23" i="1" s="1"/>
  <c r="EX91" i="1"/>
  <c r="FI91" i="1" s="1"/>
  <c r="EY97" i="1"/>
  <c r="FJ97" i="1" s="1"/>
  <c r="EX71" i="1"/>
  <c r="FI71" i="1" s="1"/>
  <c r="GI39" i="1"/>
  <c r="GI44" i="1"/>
  <c r="EV46" i="1"/>
  <c r="FG46" i="1" s="1"/>
  <c r="GI40" i="1"/>
  <c r="FP39" i="1"/>
  <c r="FP40" i="1"/>
  <c r="GI45" i="1"/>
  <c r="FZ45" i="1"/>
  <c r="FZ43" i="1"/>
  <c r="EV31" i="1"/>
  <c r="FG31" i="1" s="1"/>
  <c r="ET87" i="1"/>
  <c r="ET76" i="1"/>
  <c r="ET113" i="1"/>
  <c r="ET75" i="1"/>
  <c r="EV29" i="1"/>
  <c r="FG29" i="1" s="1"/>
  <c r="ET70" i="1"/>
  <c r="EQ68" i="1"/>
  <c r="CM72" i="1"/>
  <c r="EQ61" i="1"/>
  <c r="EV35" i="1"/>
  <c r="FG35" i="1" s="1"/>
  <c r="ET55" i="1"/>
  <c r="CM51" i="1"/>
  <c r="CM69" i="1"/>
  <c r="ET58" i="1"/>
  <c r="EV38" i="1"/>
  <c r="FG38" i="1" s="1"/>
  <c r="EV82" i="1"/>
  <c r="FG82" i="1" s="1"/>
  <c r="FN19" i="1"/>
  <c r="FD47" i="1"/>
  <c r="EQ48" i="1"/>
  <c r="CM36" i="1"/>
  <c r="CM33" i="1"/>
  <c r="FW116" i="1"/>
  <c r="EX49" i="1"/>
  <c r="FI49" i="1" s="1"/>
  <c r="CM83" i="1"/>
  <c r="EQ64" i="1"/>
  <c r="GJ104" i="1"/>
  <c r="EX69" i="1"/>
  <c r="FI69" i="1" s="1"/>
  <c r="GJ29" i="1"/>
  <c r="GJ53" i="1"/>
  <c r="GJ33" i="1"/>
  <c r="GJ91" i="1"/>
  <c r="EV32" i="1"/>
  <c r="FG32" i="1" s="1"/>
  <c r="EV66" i="1"/>
  <c r="FG66" i="1" s="1"/>
  <c r="EV85" i="1"/>
  <c r="FG85" i="1" s="1"/>
  <c r="EQ67" i="1"/>
  <c r="EQ49" i="1"/>
  <c r="EQ83" i="1"/>
  <c r="EX108" i="1"/>
  <c r="FI108" i="1" s="1"/>
  <c r="EV25" i="1"/>
  <c r="FG25" i="1" s="1"/>
  <c r="EV100" i="1"/>
  <c r="FG100" i="1" s="1"/>
  <c r="EY33" i="1"/>
  <c r="FJ33" i="1" s="1"/>
  <c r="EV96" i="1"/>
  <c r="FG96" i="1" s="1"/>
  <c r="EX36" i="1"/>
  <c r="FI36" i="1" s="1"/>
  <c r="EQ29" i="1"/>
  <c r="EY113" i="1"/>
  <c r="FJ113" i="1" s="1"/>
  <c r="EX25" i="1"/>
  <c r="FI25" i="1" s="1"/>
  <c r="EX27" i="1"/>
  <c r="FI27" i="1" s="1"/>
  <c r="EY93" i="1"/>
  <c r="FJ93" i="1" s="1"/>
  <c r="EQ85" i="1"/>
  <c r="EY23" i="1"/>
  <c r="FJ23" i="1" s="1"/>
  <c r="EV89" i="1"/>
  <c r="FG89" i="1" s="1"/>
  <c r="EY83" i="1"/>
  <c r="FJ83" i="1" s="1"/>
  <c r="EV50" i="1"/>
  <c r="FG50" i="1" s="1"/>
  <c r="EX53" i="1"/>
  <c r="EX90" i="1"/>
  <c r="FI90" i="1" s="1"/>
  <c r="EV70" i="1"/>
  <c r="FG70" i="1" s="1"/>
  <c r="EY112" i="1"/>
  <c r="FJ112" i="1" s="1"/>
  <c r="EX63" i="1"/>
  <c r="FI63" i="1" s="1"/>
  <c r="EV86" i="1"/>
  <c r="FG86" i="1" s="1"/>
  <c r="EV26" i="1"/>
  <c r="FG26" i="1" s="1"/>
  <c r="EY38" i="1"/>
  <c r="FJ38" i="1" s="1"/>
  <c r="EQ39" i="1"/>
  <c r="CM39" i="1"/>
  <c r="EV56" i="1"/>
  <c r="FG56" i="1" s="1"/>
  <c r="EY106" i="1"/>
  <c r="FJ106" i="1" s="1"/>
  <c r="EV103" i="1"/>
  <c r="FG103" i="1" s="1"/>
  <c r="CM81" i="1"/>
  <c r="EV77" i="1"/>
  <c r="FG77" i="1" s="1"/>
  <c r="EX61" i="1"/>
  <c r="FI61" i="1" s="1"/>
  <c r="EV83" i="1"/>
  <c r="FG83" i="1" s="1"/>
  <c r="EV36" i="1"/>
  <c r="FG36" i="1" s="1"/>
  <c r="EX89" i="1"/>
  <c r="FI89" i="1" s="1"/>
  <c r="CM73" i="1"/>
  <c r="EX35" i="1"/>
  <c r="FI35" i="1" s="1"/>
  <c r="EV110" i="1"/>
  <c r="FG110" i="1" s="1"/>
  <c r="EV27" i="1"/>
  <c r="FG27" i="1" s="1"/>
  <c r="CM48" i="1"/>
  <c r="EX59" i="1"/>
  <c r="FI59" i="1" s="1"/>
  <c r="EV58" i="1"/>
  <c r="FG58" i="1" s="1"/>
  <c r="EV73" i="1"/>
  <c r="FG73" i="1" s="1"/>
  <c r="ET86" i="1"/>
  <c r="EY59" i="1"/>
  <c r="FJ59" i="1" s="1"/>
  <c r="ET45" i="1"/>
  <c r="EV28" i="1"/>
  <c r="FG28" i="1" s="1"/>
  <c r="EY47" i="1"/>
  <c r="FJ47" i="1" s="1"/>
  <c r="EV40" i="1"/>
  <c r="FG40" i="1" s="1"/>
  <c r="EV54" i="1"/>
  <c r="FG54" i="1" s="1"/>
  <c r="EY32" i="1"/>
  <c r="FJ32" i="1" s="1"/>
  <c r="EQ111" i="1"/>
  <c r="ET110" i="1"/>
  <c r="CM57" i="1"/>
  <c r="CM18" i="1"/>
  <c r="ET42" i="1"/>
  <c r="EQ78" i="1"/>
  <c r="EV84" i="1"/>
  <c r="FG84" i="1" s="1"/>
  <c r="ET82" i="1"/>
  <c r="EV92" i="1"/>
  <c r="FG92" i="1" s="1"/>
  <c r="ET88" i="1"/>
  <c r="ET51" i="1"/>
  <c r="EV24" i="1"/>
  <c r="FG24" i="1" s="1"/>
  <c r="EQ91" i="1"/>
  <c r="EV91" i="1"/>
  <c r="FG91" i="1" s="1"/>
  <c r="GJ37" i="1"/>
  <c r="EV52" i="1"/>
  <c r="FG52" i="1" s="1"/>
  <c r="EQ31" i="1"/>
  <c r="EQ66" i="1"/>
  <c r="ET44" i="1"/>
  <c r="EQ69" i="1"/>
  <c r="EV80" i="1"/>
  <c r="FG80" i="1" s="1"/>
  <c r="EV74" i="1"/>
  <c r="FG74" i="1" s="1"/>
  <c r="CM88" i="1"/>
  <c r="ET62" i="1"/>
  <c r="EQ23" i="1"/>
  <c r="EX77" i="1"/>
  <c r="FI77" i="1" s="1"/>
  <c r="EQ99" i="1"/>
  <c r="ET71" i="1"/>
  <c r="ET25" i="1"/>
  <c r="EQ41" i="1"/>
  <c r="EV99" i="1"/>
  <c r="FG99" i="1" s="1"/>
  <c r="CM99" i="1"/>
  <c r="EV88" i="1"/>
  <c r="FG88" i="1" s="1"/>
  <c r="EX99" i="1"/>
  <c r="FI99" i="1" s="1"/>
  <c r="EY91" i="1"/>
  <c r="FJ91" i="1" s="1"/>
  <c r="ET60" i="1"/>
  <c r="ET85" i="1"/>
  <c r="ET108" i="1"/>
  <c r="EY103" i="1"/>
  <c r="FJ103" i="1" s="1"/>
  <c r="EQ55" i="1"/>
  <c r="EV112" i="1"/>
  <c r="FG112" i="1" s="1"/>
  <c r="ET69" i="1"/>
  <c r="EV47" i="1"/>
  <c r="FG47" i="1" s="1"/>
  <c r="ET41" i="1"/>
  <c r="EQ76" i="1"/>
  <c r="ET48" i="1"/>
  <c r="ET61" i="1"/>
  <c r="EQ35" i="1"/>
  <c r="EQ108" i="1"/>
  <c r="EQ89" i="1"/>
  <c r="EV104" i="1"/>
  <c r="FG104" i="1" s="1"/>
  <c r="EV95" i="1"/>
  <c r="FG95" i="1" s="1"/>
  <c r="EX33" i="1"/>
  <c r="FI33" i="1" s="1"/>
  <c r="ET74" i="1"/>
  <c r="CJ115" i="1"/>
  <c r="EV93" i="1"/>
  <c r="FG93" i="1" s="1"/>
  <c r="EX55" i="1"/>
  <c r="FW115" i="1"/>
  <c r="K27" i="5" s="1"/>
  <c r="CH115" i="1"/>
  <c r="I27" i="5" s="1"/>
  <c r="FR115" i="1"/>
  <c r="L21" i="5" s="1"/>
  <c r="EV49" i="1"/>
  <c r="FG49" i="1" s="1"/>
  <c r="CM23" i="1"/>
  <c r="EV78" i="1"/>
  <c r="FG78" i="1" s="1"/>
  <c r="CM103" i="1"/>
  <c r="EQ96" i="1"/>
  <c r="CM87" i="1"/>
  <c r="EW87" i="1" s="1"/>
  <c r="GA115" i="1"/>
  <c r="K33" i="5" s="1"/>
  <c r="DH115" i="1"/>
  <c r="I33" i="5" s="1"/>
  <c r="ET39" i="1"/>
  <c r="EQ53" i="1"/>
  <c r="EY65" i="1"/>
  <c r="FJ65" i="1" s="1"/>
  <c r="CM75" i="1"/>
  <c r="EQ75" i="1"/>
  <c r="EV101" i="1"/>
  <c r="FG101" i="1" s="1"/>
  <c r="EX67" i="1"/>
  <c r="FI67" i="1" s="1"/>
  <c r="EV55" i="1"/>
  <c r="FG55" i="1" s="1"/>
  <c r="EY85" i="1"/>
  <c r="FJ85" i="1" s="1"/>
  <c r="GJ80" i="1"/>
  <c r="EY25" i="1"/>
  <c r="FJ25" i="1" s="1"/>
  <c r="EV44" i="1"/>
  <c r="FG44" i="1" s="1"/>
  <c r="EX41" i="1"/>
  <c r="EV37" i="1"/>
  <c r="FG37" i="1" s="1"/>
  <c r="EQ26" i="1"/>
  <c r="EV53" i="1"/>
  <c r="FG53" i="1" s="1"/>
  <c r="EQ93" i="1"/>
  <c r="EP115" i="1"/>
  <c r="CM35" i="1"/>
  <c r="CM114" i="1"/>
  <c r="EW114" i="1" s="1"/>
  <c r="EV90" i="1"/>
  <c r="FG90" i="1" s="1"/>
  <c r="GE115" i="1"/>
  <c r="K37" i="5" s="1"/>
  <c r="EB115" i="1"/>
  <c r="I37" i="5" s="1"/>
  <c r="CL115" i="1"/>
  <c r="FS115" i="1"/>
  <c r="K23" i="5" s="1"/>
  <c r="ET43" i="1"/>
  <c r="GF115" i="1"/>
  <c r="L37" i="5" s="1"/>
  <c r="CM47" i="1"/>
  <c r="EY45" i="1"/>
  <c r="FJ45" i="1" s="1"/>
  <c r="EV60" i="1"/>
  <c r="FG60" i="1" s="1"/>
  <c r="EV102" i="1"/>
  <c r="FG102" i="1" s="1"/>
  <c r="EV51" i="1"/>
  <c r="FG51" i="1" s="1"/>
  <c r="FX115" i="1"/>
  <c r="L27" i="5" s="1"/>
  <c r="AN115" i="1"/>
  <c r="E19" i="5" s="1"/>
  <c r="EQ22" i="1"/>
  <c r="GG115" i="1"/>
  <c r="K39" i="5" s="1"/>
  <c r="EL115" i="1"/>
  <c r="I39" i="5" s="1"/>
  <c r="EQ27" i="1"/>
  <c r="EQ59" i="1"/>
  <c r="EW59" i="1" s="1"/>
  <c r="EY55" i="1"/>
  <c r="FJ55" i="1" s="1"/>
  <c r="EX88" i="1"/>
  <c r="EQ71" i="1"/>
  <c r="EY51" i="1"/>
  <c r="FJ51" i="1" s="1"/>
  <c r="GJ36" i="1"/>
  <c r="EY53" i="1"/>
  <c r="FJ53" i="1" s="1"/>
  <c r="EY43" i="1"/>
  <c r="FJ43" i="1" s="1"/>
  <c r="FY115" i="1"/>
  <c r="K31" i="5" s="1"/>
  <c r="GJ71" i="1"/>
  <c r="CV115" i="1"/>
  <c r="G31" i="5" s="1"/>
  <c r="CX115" i="1"/>
  <c r="I31" i="5" s="1"/>
  <c r="CY116" i="1"/>
  <c r="J32" i="5" s="1"/>
  <c r="AP115" i="1"/>
  <c r="EV79" i="1"/>
  <c r="FG79" i="1" s="1"/>
  <c r="GJ62" i="1"/>
  <c r="FM115" i="1"/>
  <c r="K15" i="5" s="1"/>
  <c r="BY115" i="1"/>
  <c r="J25" i="5" s="1"/>
  <c r="EC115" i="1"/>
  <c r="J37" i="5" s="1"/>
  <c r="BE115" i="1"/>
  <c r="J21" i="5" s="1"/>
  <c r="EY98" i="1"/>
  <c r="FJ98" i="1" s="1"/>
  <c r="EQ24" i="1"/>
  <c r="EY102" i="1"/>
  <c r="FJ102" i="1" s="1"/>
  <c r="EQ58" i="1"/>
  <c r="EX32" i="1"/>
  <c r="FI32" i="1" s="1"/>
  <c r="EX102" i="1"/>
  <c r="EY92" i="1"/>
  <c r="FJ92" i="1" s="1"/>
  <c r="EX28" i="1"/>
  <c r="CM96" i="1"/>
  <c r="EX70" i="1"/>
  <c r="CM52" i="1"/>
  <c r="GJ94" i="1"/>
  <c r="EY114" i="1"/>
  <c r="FJ114" i="1" s="1"/>
  <c r="EX110" i="1"/>
  <c r="FI110" i="1" s="1"/>
  <c r="EX104" i="1"/>
  <c r="FI104" i="1" s="1"/>
  <c r="EQ82" i="1"/>
  <c r="EQ70" i="1"/>
  <c r="EY110" i="1"/>
  <c r="FJ110" i="1" s="1"/>
  <c r="EY88" i="1"/>
  <c r="FJ88" i="1" s="1"/>
  <c r="EY56" i="1"/>
  <c r="FJ56" i="1" s="1"/>
  <c r="EY50" i="1"/>
  <c r="FJ50" i="1" s="1"/>
  <c r="EY46" i="1"/>
  <c r="FJ46" i="1" s="1"/>
  <c r="EX34" i="1"/>
  <c r="EY34" i="1"/>
  <c r="FJ34" i="1" s="1"/>
  <c r="EX26" i="1"/>
  <c r="EX24" i="1"/>
  <c r="FI24" i="1" s="1"/>
  <c r="EX112" i="1"/>
  <c r="EY100" i="1"/>
  <c r="FJ100" i="1" s="1"/>
  <c r="EX96" i="1"/>
  <c r="EY84" i="1"/>
  <c r="FJ84" i="1" s="1"/>
  <c r="EY82" i="1"/>
  <c r="FJ82" i="1" s="1"/>
  <c r="EY66" i="1"/>
  <c r="FJ66" i="1" s="1"/>
  <c r="EX64" i="1"/>
  <c r="FI64" i="1" s="1"/>
  <c r="EX62" i="1"/>
  <c r="FI62" i="1" s="1"/>
  <c r="EY60" i="1"/>
  <c r="FJ60" i="1" s="1"/>
  <c r="EY58" i="1"/>
  <c r="FJ58" i="1" s="1"/>
  <c r="EY52" i="1"/>
  <c r="FJ52" i="1" s="1"/>
  <c r="EX50" i="1"/>
  <c r="EY48" i="1"/>
  <c r="FJ48" i="1" s="1"/>
  <c r="EY44" i="1"/>
  <c r="FJ44" i="1" s="1"/>
  <c r="CM54" i="1"/>
  <c r="EW54" i="1" s="1"/>
  <c r="CM100" i="1"/>
  <c r="CM82" i="1"/>
  <c r="EX72" i="1"/>
  <c r="FI72" i="1" s="1"/>
  <c r="EY90" i="1"/>
  <c r="FJ90" i="1" s="1"/>
  <c r="CM76" i="1"/>
  <c r="EY54" i="1"/>
  <c r="FJ54" i="1" s="1"/>
  <c r="EY68" i="1"/>
  <c r="FJ68" i="1" s="1"/>
  <c r="CM66" i="1"/>
  <c r="CM106" i="1"/>
  <c r="EX94" i="1"/>
  <c r="EX86" i="1"/>
  <c r="CM64" i="1"/>
  <c r="CM58" i="1"/>
  <c r="CM22" i="1"/>
  <c r="GJ102" i="1"/>
  <c r="GJ74" i="1"/>
  <c r="EV72" i="1"/>
  <c r="FG72" i="1" s="1"/>
  <c r="EV61" i="1"/>
  <c r="FG61" i="1" s="1"/>
  <c r="GJ93" i="1"/>
  <c r="GJ90" i="1"/>
  <c r="EV41" i="1"/>
  <c r="FG41" i="1" s="1"/>
  <c r="GJ34" i="1"/>
  <c r="AP116" i="1"/>
  <c r="GJ100" i="1"/>
  <c r="EV98" i="1"/>
  <c r="FG98" i="1" s="1"/>
  <c r="GJ23" i="1"/>
  <c r="GJ109" i="1"/>
  <c r="GJ98" i="1"/>
  <c r="GJ89" i="1"/>
  <c r="GJ87" i="1"/>
  <c r="GJ85" i="1"/>
  <c r="GJ81" i="1"/>
  <c r="GJ73" i="1"/>
  <c r="EV69" i="1"/>
  <c r="FG69" i="1" s="1"/>
  <c r="GJ66" i="1"/>
  <c r="EV62" i="1"/>
  <c r="FG62" i="1" s="1"/>
  <c r="GJ61" i="1"/>
  <c r="GJ55" i="1"/>
  <c r="GJ49" i="1"/>
  <c r="EV43" i="1"/>
  <c r="FG43" i="1" s="1"/>
  <c r="EV39" i="1"/>
  <c r="FG39" i="1" s="1"/>
  <c r="GJ24" i="1"/>
  <c r="EX114" i="1"/>
  <c r="FI114" i="1" s="1"/>
  <c r="CM112" i="1"/>
  <c r="EY105" i="1"/>
  <c r="FJ105" i="1" s="1"/>
  <c r="CM104" i="1"/>
  <c r="EX101" i="1"/>
  <c r="FI101" i="1" s="1"/>
  <c r="CM98" i="1"/>
  <c r="CM90" i="1"/>
  <c r="CM94" i="1"/>
  <c r="EW94" i="1" s="1"/>
  <c r="EX93" i="1"/>
  <c r="EY94" i="1"/>
  <c r="FJ94" i="1" s="1"/>
  <c r="EY89" i="1"/>
  <c r="FJ89" i="1" s="1"/>
  <c r="EQ86" i="1"/>
  <c r="EY86" i="1"/>
  <c r="FJ86" i="1" s="1"/>
  <c r="EQ84" i="1"/>
  <c r="EY77" i="1"/>
  <c r="FJ77" i="1" s="1"/>
  <c r="EX75" i="1"/>
  <c r="FI75" i="1" s="1"/>
  <c r="EX80" i="1"/>
  <c r="FI80" i="1" s="1"/>
  <c r="EY78" i="1"/>
  <c r="FJ78" i="1" s="1"/>
  <c r="EY79" i="1"/>
  <c r="FJ79" i="1" s="1"/>
  <c r="EX79" i="1"/>
  <c r="EX78" i="1"/>
  <c r="FI78" i="1" s="1"/>
  <c r="EY80" i="1"/>
  <c r="FJ80" i="1" s="1"/>
  <c r="EX74" i="1"/>
  <c r="EY69" i="1"/>
  <c r="FJ69" i="1" s="1"/>
  <c r="EY67" i="1"/>
  <c r="FJ67" i="1" s="1"/>
  <c r="EX68" i="1"/>
  <c r="EY62" i="1"/>
  <c r="FJ62" i="1" s="1"/>
  <c r="EQ62" i="1"/>
  <c r="EQ51" i="1"/>
  <c r="CM53" i="1"/>
  <c r="CM50" i="1"/>
  <c r="EW50" i="1" s="1"/>
  <c r="EQ47" i="1"/>
  <c r="EX48" i="1"/>
  <c r="FI48" i="1" s="1"/>
  <c r="CM38" i="1"/>
  <c r="EW38" i="1" s="1"/>
  <c r="EQ37" i="1"/>
  <c r="CM34" i="1"/>
  <c r="EX37" i="1"/>
  <c r="FI37" i="1" s="1"/>
  <c r="EQ34" i="1"/>
  <c r="CM28" i="1"/>
  <c r="EQ32" i="1"/>
  <c r="EY27" i="1"/>
  <c r="FJ27" i="1" s="1"/>
  <c r="EY26" i="1"/>
  <c r="FJ26" i="1" s="1"/>
  <c r="EY24" i="1"/>
  <c r="FJ24" i="1" s="1"/>
  <c r="EY111" i="1"/>
  <c r="FJ111" i="1" s="1"/>
  <c r="EQ107" i="1"/>
  <c r="EX105" i="1"/>
  <c r="GJ101" i="1"/>
  <c r="GJ103" i="1"/>
  <c r="EQ101" i="1"/>
  <c r="EW101" i="1" s="1"/>
  <c r="GJ99" i="1"/>
  <c r="EQ100" i="1"/>
  <c r="EQ98" i="1"/>
  <c r="EX100" i="1"/>
  <c r="EX97" i="1"/>
  <c r="FI97" i="1" s="1"/>
  <c r="EQ104" i="1"/>
  <c r="EW102" i="1"/>
  <c r="EQ90" i="1"/>
  <c r="CM95" i="1"/>
  <c r="EQ92" i="1"/>
  <c r="CM93" i="1"/>
  <c r="GJ92" i="1"/>
  <c r="GJ96" i="1"/>
  <c r="EX81" i="1"/>
  <c r="FI81" i="1" s="1"/>
  <c r="CM86" i="1"/>
  <c r="EX85" i="1"/>
  <c r="CM85" i="1"/>
  <c r="CM84" i="1"/>
  <c r="EX87" i="1"/>
  <c r="FI87" i="1" s="1"/>
  <c r="GJ86" i="1"/>
  <c r="EY87" i="1"/>
  <c r="FJ87" i="1" s="1"/>
  <c r="GJ83" i="1"/>
  <c r="GJ84" i="1"/>
  <c r="GJ82" i="1"/>
  <c r="EY76" i="1"/>
  <c r="FJ76" i="1" s="1"/>
  <c r="EQ74" i="1"/>
  <c r="EX76" i="1"/>
  <c r="FI76" i="1" s="1"/>
  <c r="CM77" i="1"/>
  <c r="EQ77" i="1"/>
  <c r="GJ79" i="1"/>
  <c r="EY75" i="1"/>
  <c r="FJ75" i="1" s="1"/>
  <c r="EY73" i="1"/>
  <c r="FJ73" i="1" s="1"/>
  <c r="EY74" i="1"/>
  <c r="FJ74" i="1" s="1"/>
  <c r="EQ72" i="1"/>
  <c r="EW72" i="1" s="1"/>
  <c r="CM70" i="1"/>
  <c r="CM65" i="1"/>
  <c r="EW65" i="1" s="1"/>
  <c r="GJ65" i="1"/>
  <c r="EX66" i="1"/>
  <c r="CM71" i="1"/>
  <c r="CM68" i="1"/>
  <c r="EW68" i="1" s="1"/>
  <c r="CM67" i="1"/>
  <c r="EQ63" i="1"/>
  <c r="EW63" i="1" s="1"/>
  <c r="EY61" i="1"/>
  <c r="FJ61" i="1" s="1"/>
  <c r="EX57" i="1"/>
  <c r="EY63" i="1"/>
  <c r="FJ63" i="1" s="1"/>
  <c r="GJ64" i="1"/>
  <c r="EQ57" i="1"/>
  <c r="EW57" i="1" s="1"/>
  <c r="GJ63" i="1"/>
  <c r="EX58" i="1"/>
  <c r="FI58" i="1" s="1"/>
  <c r="EX60" i="1"/>
  <c r="FI60" i="1" s="1"/>
  <c r="CM60" i="1"/>
  <c r="GJ52" i="1"/>
  <c r="GJ51" i="1"/>
  <c r="GJ56" i="1"/>
  <c r="EX56" i="1"/>
  <c r="GJ50" i="1"/>
  <c r="EQ52" i="1"/>
  <c r="CM55" i="1"/>
  <c r="EX52" i="1"/>
  <c r="FI52" i="1" s="1"/>
  <c r="EY49" i="1"/>
  <c r="FJ49" i="1" s="1"/>
  <c r="CM41" i="1"/>
  <c r="GJ48" i="1"/>
  <c r="EY41" i="1"/>
  <c r="FJ41" i="1" s="1"/>
  <c r="EQ42" i="1"/>
  <c r="EY35" i="1"/>
  <c r="FJ35" i="1" s="1"/>
  <c r="GJ38" i="1"/>
  <c r="EQ33" i="1"/>
  <c r="EY39" i="1"/>
  <c r="FJ39" i="1" s="1"/>
  <c r="EQ28" i="1"/>
  <c r="CM32" i="1"/>
  <c r="CM27" i="1"/>
  <c r="CM26" i="1"/>
  <c r="GJ30" i="1"/>
  <c r="CM31" i="1"/>
  <c r="CM24" i="1"/>
  <c r="EQ21" i="1"/>
  <c r="J42" i="5"/>
  <c r="FG67" i="1"/>
  <c r="EV105" i="1"/>
  <c r="FG105" i="1" s="1"/>
  <c r="CM111" i="1"/>
  <c r="E42" i="5"/>
  <c r="EV109" i="1"/>
  <c r="FG109" i="1" s="1"/>
  <c r="GJ111" i="1"/>
  <c r="EY108" i="1"/>
  <c r="FJ108" i="1" s="1"/>
  <c r="EQ105" i="1"/>
  <c r="EV108" i="1"/>
  <c r="FG108" i="1" s="1"/>
  <c r="ET107" i="1"/>
  <c r="EV106" i="1"/>
  <c r="FG106" i="1" s="1"/>
  <c r="GJ107" i="1"/>
  <c r="EY109" i="1"/>
  <c r="FJ109" i="1" s="1"/>
  <c r="EX106" i="1"/>
  <c r="EX113" i="1"/>
  <c r="FI113" i="1" s="1"/>
  <c r="GJ112" i="1"/>
  <c r="EQ106" i="1"/>
  <c r="GJ110" i="1"/>
  <c r="ET114" i="1"/>
  <c r="CM108" i="1"/>
  <c r="EW108" i="1" s="1"/>
  <c r="EX107" i="1"/>
  <c r="FI107" i="1" s="1"/>
  <c r="E30" i="5"/>
  <c r="EP116" i="1"/>
  <c r="EQ110" i="1"/>
  <c r="FI73" i="1"/>
  <c r="EA116" i="1"/>
  <c r="H38" i="5" s="1"/>
  <c r="EB116" i="1"/>
  <c r="I38" i="5" s="1"/>
  <c r="BX116" i="1"/>
  <c r="I26" i="5" s="1"/>
  <c r="CM107" i="1"/>
  <c r="EV71" i="1"/>
  <c r="FG71" i="1" s="1"/>
  <c r="BC116" i="1"/>
  <c r="H22" i="5" s="1"/>
  <c r="BD116" i="1"/>
  <c r="I22" i="5" s="1"/>
  <c r="G30" i="5"/>
  <c r="EQ19" i="1"/>
  <c r="CM74" i="1"/>
  <c r="GB16" i="1"/>
  <c r="GB116" i="1" s="1"/>
  <c r="L34" i="5" s="1"/>
  <c r="GA116" i="1"/>
  <c r="K34" i="5" s="1"/>
  <c r="GH16" i="1"/>
  <c r="GH116" i="1" s="1"/>
  <c r="L40" i="5" s="1"/>
  <c r="GG116" i="1"/>
  <c r="K40" i="5" s="1"/>
  <c r="ES116" i="1"/>
  <c r="GB15" i="1"/>
  <c r="G29" i="5"/>
  <c r="J30" i="5"/>
  <c r="EV76" i="1"/>
  <c r="FG76" i="1" s="1"/>
  <c r="EW99" i="1"/>
  <c r="EQ109" i="1"/>
  <c r="CM105" i="1"/>
  <c r="EX109" i="1"/>
  <c r="FI109" i="1" s="1"/>
  <c r="E41" i="5"/>
  <c r="FT16" i="1"/>
  <c r="FT116" i="1" s="1"/>
  <c r="L24" i="5" s="1"/>
  <c r="FS116" i="1"/>
  <c r="K24" i="5" s="1"/>
  <c r="FN16" i="1"/>
  <c r="FN116" i="1" s="1"/>
  <c r="L16" i="5" s="1"/>
  <c r="FM116" i="1"/>
  <c r="K16" i="5" s="1"/>
  <c r="AN116" i="1"/>
  <c r="E20" i="5" s="1"/>
  <c r="GF16" i="1"/>
  <c r="GF116" i="1" s="1"/>
  <c r="L38" i="5" s="1"/>
  <c r="GE116" i="1"/>
  <c r="K38" i="5" s="1"/>
  <c r="GD16" i="1"/>
  <c r="GD116" i="1" s="1"/>
  <c r="L36" i="5" s="1"/>
  <c r="GC116" i="1"/>
  <c r="K36" i="5" s="1"/>
  <c r="GD15" i="1"/>
  <c r="K35" i="5"/>
  <c r="BN116" i="1"/>
  <c r="I24" i="5" s="1"/>
  <c r="CJ116" i="1"/>
  <c r="CG116" i="1"/>
  <c r="H28" i="5" s="1"/>
  <c r="CH116" i="1"/>
  <c r="I28" i="5" s="1"/>
  <c r="FT15" i="1"/>
  <c r="GJ26" i="1"/>
  <c r="EV48" i="1"/>
  <c r="FG48" i="1" s="1"/>
  <c r="EQ81" i="1"/>
  <c r="EW81" i="1" s="1"/>
  <c r="GJ77" i="1"/>
  <c r="EW83" i="1"/>
  <c r="EQ97" i="1"/>
  <c r="EW97" i="1" s="1"/>
  <c r="EQ113" i="1"/>
  <c r="EQ79" i="1"/>
  <c r="GJ57" i="1"/>
  <c r="CM25" i="1"/>
  <c r="EW25" i="1" s="1"/>
  <c r="EQ95" i="1"/>
  <c r="EN116" i="1"/>
  <c r="E29" i="5"/>
  <c r="FV15" i="1"/>
  <c r="K25" i="5"/>
  <c r="CL116" i="1"/>
  <c r="GH15" i="1"/>
  <c r="CO116" i="1"/>
  <c r="J27" i="5"/>
  <c r="GJ31" i="1"/>
  <c r="EW60" i="1"/>
  <c r="EQ80" i="1"/>
  <c r="EW73" i="1"/>
  <c r="EV94" i="1"/>
  <c r="FG94" i="1" s="1"/>
  <c r="EV111" i="1"/>
  <c r="FG111" i="1" s="1"/>
  <c r="CM113" i="1"/>
  <c r="EY99" i="1"/>
  <c r="FJ99" i="1" s="1"/>
  <c r="ET73" i="1"/>
  <c r="GJ72" i="1"/>
  <c r="ET47" i="1"/>
  <c r="FC116" i="1"/>
  <c r="G46" i="5" s="1"/>
  <c r="CV116" i="1"/>
  <c r="G32" i="5" s="1"/>
  <c r="FY116" i="1"/>
  <c r="K32" i="5" s="1"/>
  <c r="GJ95" i="1"/>
  <c r="EV81" i="1"/>
  <c r="FG81" i="1" s="1"/>
  <c r="EV97" i="1"/>
  <c r="FG97" i="1" s="1"/>
  <c r="EV113" i="1"/>
  <c r="FG113" i="1" s="1"/>
  <c r="EV114" i="1"/>
  <c r="FG114" i="1" s="1"/>
  <c r="GJ27" i="1"/>
  <c r="GJ67" i="1"/>
  <c r="GJ54" i="1"/>
  <c r="EV65" i="1"/>
  <c r="FG65" i="1" s="1"/>
  <c r="EV33" i="1"/>
  <c r="FG33" i="1" s="1"/>
  <c r="GJ69" i="1"/>
  <c r="EQ103" i="1"/>
  <c r="EW103" i="1" s="1"/>
  <c r="EV59" i="1"/>
  <c r="FG59" i="1" s="1"/>
  <c r="GJ78" i="1"/>
  <c r="CM79" i="1"/>
  <c r="EQ56" i="1"/>
  <c r="EW56" i="1" s="1"/>
  <c r="EV64" i="1"/>
  <c r="FG64" i="1" s="1"/>
  <c r="CM37" i="1"/>
  <c r="DS115" i="1"/>
  <c r="J35" i="5" s="1"/>
  <c r="GJ25" i="1"/>
  <c r="EX54" i="1"/>
  <c r="DI115" i="1"/>
  <c r="CM110" i="1"/>
  <c r="EQ17" i="1"/>
  <c r="GJ32" i="1"/>
  <c r="EX30" i="1"/>
  <c r="FI30" i="1" s="1"/>
  <c r="GJ68" i="1"/>
  <c r="CM61" i="1"/>
  <c r="EW61" i="1" s="1"/>
  <c r="EQ88" i="1"/>
  <c r="EW88" i="1" s="1"/>
  <c r="GJ75" i="1"/>
  <c r="EX103" i="1"/>
  <c r="EX95" i="1"/>
  <c r="EQ112" i="1"/>
  <c r="EV63" i="1"/>
  <c r="FG63" i="1" s="1"/>
  <c r="CM30" i="1"/>
  <c r="EW30" i="1" s="1"/>
  <c r="GJ28" i="1"/>
  <c r="CM109" i="1"/>
  <c r="GJ35" i="1"/>
  <c r="CM78" i="1"/>
  <c r="GJ97" i="1"/>
  <c r="CM29" i="1"/>
  <c r="EW29" i="1" s="1"/>
  <c r="GJ114" i="1"/>
  <c r="GJ113" i="1"/>
  <c r="GJ108" i="1"/>
  <c r="EV107" i="1"/>
  <c r="FG107" i="1" s="1"/>
  <c r="EW89" i="1"/>
  <c r="GJ106" i="1"/>
  <c r="FI92" i="1"/>
  <c r="CM92" i="1"/>
  <c r="GJ105" i="1"/>
  <c r="CM91" i="1"/>
  <c r="FI98" i="1"/>
  <c r="CM80" i="1"/>
  <c r="GJ88" i="1"/>
  <c r="FI82" i="1"/>
  <c r="FI65" i="1"/>
  <c r="GJ59" i="1"/>
  <c r="CM62" i="1"/>
  <c r="GJ60" i="1"/>
  <c r="GJ70" i="1"/>
  <c r="EV42" i="1"/>
  <c r="FG42" i="1" s="1"/>
  <c r="GJ47" i="1"/>
  <c r="CM49" i="1"/>
  <c r="EW49" i="1" s="1"/>
  <c r="EQ36" i="1"/>
  <c r="EV45" i="1"/>
  <c r="FG45" i="1" s="1"/>
  <c r="EV34" i="1"/>
  <c r="FG34" i="1" s="1"/>
  <c r="EV30" i="1"/>
  <c r="FG30" i="1" s="1"/>
  <c r="BO115" i="1"/>
  <c r="CM21" i="1"/>
  <c r="EQ18" i="1"/>
  <c r="CM17" i="1"/>
  <c r="CM19" i="1"/>
  <c r="DR116" i="1"/>
  <c r="I36" i="5" s="1"/>
  <c r="CN16" i="1"/>
  <c r="FZ15" i="1"/>
  <c r="CY115" i="1"/>
  <c r="FZ16" i="1"/>
  <c r="FN15" i="1"/>
  <c r="AK115" i="1"/>
  <c r="AR16" i="1"/>
  <c r="AR18" i="1"/>
  <c r="FP19" i="1"/>
  <c r="AR19" i="1"/>
  <c r="AR20" i="1"/>
  <c r="AR21" i="1"/>
  <c r="AR22" i="1"/>
  <c r="AR15" i="1"/>
  <c r="FP17" i="1"/>
  <c r="AR17" i="1"/>
  <c r="FP21" i="1" l="1"/>
  <c r="EW92" i="1"/>
  <c r="EW26" i="1"/>
  <c r="FH26" i="1" s="1"/>
  <c r="FZ116" i="1"/>
  <c r="L32" i="5" s="1"/>
  <c r="GJ46" i="1"/>
  <c r="GJ44" i="1"/>
  <c r="GJ42" i="1"/>
  <c r="GJ43" i="1"/>
  <c r="FP20" i="1"/>
  <c r="GJ40" i="1"/>
  <c r="EW64" i="1"/>
  <c r="FH64" i="1" s="1"/>
  <c r="AJ115" i="1"/>
  <c r="I15" i="5" s="1"/>
  <c r="FF22" i="1"/>
  <c r="FD22" i="1" s="1"/>
  <c r="FF21" i="1"/>
  <c r="FD21" i="1" s="1"/>
  <c r="EW55" i="1"/>
  <c r="FH55" i="1" s="1"/>
  <c r="EW23" i="1"/>
  <c r="FH23" i="1" s="1"/>
  <c r="EW36" i="1"/>
  <c r="GJ41" i="1"/>
  <c r="GJ45" i="1"/>
  <c r="GJ39" i="1"/>
  <c r="FO115" i="1"/>
  <c r="K19" i="5" s="1"/>
  <c r="FP18" i="1"/>
  <c r="FP22" i="1"/>
  <c r="AT16" i="1"/>
  <c r="AU16" i="1"/>
  <c r="AU116" i="1" s="1"/>
  <c r="J20" i="5" s="1"/>
  <c r="EW93" i="1"/>
  <c r="FH93" i="1" s="1"/>
  <c r="EW33" i="1"/>
  <c r="FH33" i="1" s="1"/>
  <c r="L30" i="9"/>
  <c r="L44" i="9" s="1"/>
  <c r="L48" i="9" s="1"/>
  <c r="FF19" i="1"/>
  <c r="FD19" i="1" s="1"/>
  <c r="EW77" i="1"/>
  <c r="FH77" i="1" s="1"/>
  <c r="EW48" i="1"/>
  <c r="FH48" i="1" s="1"/>
  <c r="EW85" i="1"/>
  <c r="FH85" i="1" s="1"/>
  <c r="EW27" i="1"/>
  <c r="FH27" i="1" s="1"/>
  <c r="EW75" i="1"/>
  <c r="FH75" i="1" s="1"/>
  <c r="EW69" i="1"/>
  <c r="FH69" i="1" s="1"/>
  <c r="EW39" i="1"/>
  <c r="L30" i="5"/>
  <c r="EW47" i="1"/>
  <c r="FH47" i="1" s="1"/>
  <c r="EW51" i="1"/>
  <c r="FH51" i="1" s="1"/>
  <c r="EX38" i="1"/>
  <c r="FI38" i="1" s="1"/>
  <c r="EW31" i="1"/>
  <c r="FH31" i="1" s="1"/>
  <c r="EX29" i="1"/>
  <c r="FI29" i="1" s="1"/>
  <c r="EX31" i="1"/>
  <c r="FI31" i="1" s="1"/>
  <c r="ER44" i="1"/>
  <c r="EQ44" i="1"/>
  <c r="CM44" i="1"/>
  <c r="CN44" i="1"/>
  <c r="CN45" i="1"/>
  <c r="CM45" i="1"/>
  <c r="K28" i="5"/>
  <c r="K30" i="5" s="1"/>
  <c r="K30" i="9"/>
  <c r="K44" i="9" s="1"/>
  <c r="K48" i="9" s="1"/>
  <c r="CN42" i="1"/>
  <c r="EX42" i="1" s="1"/>
  <c r="CM42" i="1"/>
  <c r="EW42" i="1" s="1"/>
  <c r="CM46" i="1"/>
  <c r="CN46" i="1"/>
  <c r="ER43" i="1"/>
  <c r="EX43" i="1" s="1"/>
  <c r="EQ43" i="1"/>
  <c r="EW43" i="1" s="1"/>
  <c r="BW116" i="1"/>
  <c r="H26" i="5" s="1"/>
  <c r="EQ46" i="1"/>
  <c r="ER46" i="1"/>
  <c r="EX39" i="1"/>
  <c r="CM40" i="1"/>
  <c r="EW40" i="1" s="1"/>
  <c r="CN40" i="1"/>
  <c r="EX40" i="1" s="1"/>
  <c r="ER45" i="1"/>
  <c r="EQ45" i="1"/>
  <c r="BM116" i="1"/>
  <c r="H24" i="5" s="1"/>
  <c r="FH108" i="1"/>
  <c r="FI88" i="1"/>
  <c r="EW67" i="1"/>
  <c r="FH67" i="1" s="1"/>
  <c r="EW91" i="1"/>
  <c r="FH91" i="1" s="1"/>
  <c r="EW78" i="1"/>
  <c r="CG115" i="1"/>
  <c r="H27" i="5" s="1"/>
  <c r="EA115" i="1"/>
  <c r="H37" i="5" s="1"/>
  <c r="GL17" i="1"/>
  <c r="FE17" i="1"/>
  <c r="EW71" i="1"/>
  <c r="FH71" i="1" s="1"/>
  <c r="EW41" i="1"/>
  <c r="EW53" i="1"/>
  <c r="FH53" i="1" s="1"/>
  <c r="EW109" i="1"/>
  <c r="FI79" i="1"/>
  <c r="FI93" i="1"/>
  <c r="FI53" i="1"/>
  <c r="EW105" i="1"/>
  <c r="FH105" i="1" s="1"/>
  <c r="EW82" i="1"/>
  <c r="FH82" i="1" s="1"/>
  <c r="EW35" i="1"/>
  <c r="EW66" i="1"/>
  <c r="FH66" i="1" s="1"/>
  <c r="EW24" i="1"/>
  <c r="FI55" i="1"/>
  <c r="FI102" i="1"/>
  <c r="FI94" i="1"/>
  <c r="EW62" i="1"/>
  <c r="EW111" i="1"/>
  <c r="FH111" i="1" s="1"/>
  <c r="EW76" i="1"/>
  <c r="FI28" i="1"/>
  <c r="FI105" i="1"/>
  <c r="FH73" i="1"/>
  <c r="FH81" i="1"/>
  <c r="FH89" i="1"/>
  <c r="FH101" i="1"/>
  <c r="FI57" i="1"/>
  <c r="EW70" i="1"/>
  <c r="FH70" i="1" s="1"/>
  <c r="EW96" i="1"/>
  <c r="FH96" i="1" s="1"/>
  <c r="FH83" i="1"/>
  <c r="EW37" i="1"/>
  <c r="EW98" i="1"/>
  <c r="FH98" i="1" s="1"/>
  <c r="EW74" i="1"/>
  <c r="FH74" i="1" s="1"/>
  <c r="EW86" i="1"/>
  <c r="FH86" i="1" s="1"/>
  <c r="FV115" i="1"/>
  <c r="L25" i="5" s="1"/>
  <c r="GB115" i="1"/>
  <c r="L33" i="5" s="1"/>
  <c r="BX115" i="1"/>
  <c r="I25" i="5" s="1"/>
  <c r="BW115" i="1"/>
  <c r="H25" i="5" s="1"/>
  <c r="FT115" i="1"/>
  <c r="L23" i="5" s="1"/>
  <c r="GD115" i="1"/>
  <c r="L35" i="5" s="1"/>
  <c r="EW107" i="1"/>
  <c r="FH107" i="1" s="1"/>
  <c r="EW79" i="1"/>
  <c r="FH79" i="1" s="1"/>
  <c r="EW95" i="1"/>
  <c r="FH95" i="1" s="1"/>
  <c r="GH115" i="1"/>
  <c r="L39" i="5" s="1"/>
  <c r="DR115" i="1"/>
  <c r="I35" i="5" s="1"/>
  <c r="I41" i="5" s="1"/>
  <c r="ER15" i="1"/>
  <c r="BN115" i="1"/>
  <c r="I23" i="5" s="1"/>
  <c r="CN15" i="1"/>
  <c r="CN115" i="1" s="1"/>
  <c r="FH87" i="1"/>
  <c r="AR115" i="1"/>
  <c r="G19" i="5" s="1"/>
  <c r="AT115" i="1"/>
  <c r="I19" i="5" s="1"/>
  <c r="FZ115" i="1"/>
  <c r="L31" i="5" s="1"/>
  <c r="FN115" i="1"/>
  <c r="L15" i="5" s="1"/>
  <c r="CO15" i="1"/>
  <c r="CO115" i="1" s="1"/>
  <c r="EM115" i="1"/>
  <c r="J39" i="5" s="1"/>
  <c r="J41" i="5" s="1"/>
  <c r="EW58" i="1"/>
  <c r="EW32" i="1"/>
  <c r="FH32" i="1" s="1"/>
  <c r="EW90" i="1"/>
  <c r="FH90" i="1" s="1"/>
  <c r="FI70" i="1"/>
  <c r="FI50" i="1"/>
  <c r="FI26" i="1"/>
  <c r="EW104" i="1"/>
  <c r="EW100" i="1"/>
  <c r="FH100" i="1" s="1"/>
  <c r="FI96" i="1"/>
  <c r="EW84" i="1"/>
  <c r="FH84" i="1" s="1"/>
  <c r="EW52" i="1"/>
  <c r="FI112" i="1"/>
  <c r="EW34" i="1"/>
  <c r="FH34" i="1" s="1"/>
  <c r="FI86" i="1"/>
  <c r="FI34" i="1"/>
  <c r="EW110" i="1"/>
  <c r="FH72" i="1"/>
  <c r="EW28" i="1"/>
  <c r="FH28" i="1" s="1"/>
  <c r="FI68" i="1"/>
  <c r="EW106" i="1"/>
  <c r="FH106" i="1" s="1"/>
  <c r="FI66" i="1"/>
  <c r="FH60" i="1"/>
  <c r="FH54" i="1"/>
  <c r="FI106" i="1"/>
  <c r="EW112" i="1"/>
  <c r="FH112" i="1" s="1"/>
  <c r="FH102" i="1"/>
  <c r="BC115" i="1"/>
  <c r="H21" i="5" s="1"/>
  <c r="FI54" i="1"/>
  <c r="FH50" i="1"/>
  <c r="FH114" i="1"/>
  <c r="FI100" i="1"/>
  <c r="FH94" i="1"/>
  <c r="FH61" i="1"/>
  <c r="FH56" i="1"/>
  <c r="FI56" i="1"/>
  <c r="FH38" i="1"/>
  <c r="FI95" i="1"/>
  <c r="FH99" i="1"/>
  <c r="FI85" i="1"/>
  <c r="FI74" i="1"/>
  <c r="FH68" i="1"/>
  <c r="FH57" i="1"/>
  <c r="FH30" i="1"/>
  <c r="FH97" i="1"/>
  <c r="FH63" i="1"/>
  <c r="FH49" i="1"/>
  <c r="CM16" i="1"/>
  <c r="EW113" i="1"/>
  <c r="L42" i="5"/>
  <c r="K29" i="5"/>
  <c r="FP15" i="1"/>
  <c r="FH65" i="1"/>
  <c r="K42" i="5"/>
  <c r="AI116" i="1"/>
  <c r="H16" i="5" s="1"/>
  <c r="AJ116" i="1"/>
  <c r="I16" i="5" s="1"/>
  <c r="FH25" i="1"/>
  <c r="J31" i="5"/>
  <c r="J15" i="5"/>
  <c r="DG116" i="1"/>
  <c r="H34" i="5" s="1"/>
  <c r="DH116" i="1"/>
  <c r="I34" i="5" s="1"/>
  <c r="J23" i="5"/>
  <c r="J29" i="5" s="1"/>
  <c r="FI103" i="1"/>
  <c r="EK116" i="1"/>
  <c r="H40" i="5" s="1"/>
  <c r="EL116" i="1"/>
  <c r="I40" i="5" s="1"/>
  <c r="I42" i="5" s="1"/>
  <c r="EW80" i="1"/>
  <c r="I30" i="5"/>
  <c r="J33" i="5"/>
  <c r="K41" i="5"/>
  <c r="AR116" i="1"/>
  <c r="G20" i="5" s="1"/>
  <c r="FP16" i="1"/>
  <c r="FO116" i="1"/>
  <c r="K20" i="5" s="1"/>
  <c r="CW116" i="1"/>
  <c r="H32" i="5" s="1"/>
  <c r="CX116" i="1"/>
  <c r="I32" i="5" s="1"/>
  <c r="FH92" i="1"/>
  <c r="FH103" i="1"/>
  <c r="FH36" i="1"/>
  <c r="FH59" i="1"/>
  <c r="FH29" i="1"/>
  <c r="FH88" i="1"/>
  <c r="EK115" i="1"/>
  <c r="ES15" i="1"/>
  <c r="ES115" i="1" s="1"/>
  <c r="ER16" i="1"/>
  <c r="ER116" i="1" s="1"/>
  <c r="AU115" i="1"/>
  <c r="AD22" i="1"/>
  <c r="AD21" i="1"/>
  <c r="AD20" i="1"/>
  <c r="AD19" i="1"/>
  <c r="AD18" i="1"/>
  <c r="AD17" i="1"/>
  <c r="AD16" i="1"/>
  <c r="AD15" i="1"/>
  <c r="V22" i="1"/>
  <c r="V21" i="1"/>
  <c r="V20" i="1"/>
  <c r="V19" i="1"/>
  <c r="V18" i="1"/>
  <c r="V17" i="1"/>
  <c r="T22" i="1"/>
  <c r="T21" i="1"/>
  <c r="T20" i="1"/>
  <c r="T19" i="1"/>
  <c r="T18" i="1"/>
  <c r="T17" i="1"/>
  <c r="T16" i="1"/>
  <c r="T15" i="1"/>
  <c r="V15" i="1"/>
  <c r="FA16" i="1" l="1"/>
  <c r="FA15" i="1"/>
  <c r="ER115" i="1"/>
  <c r="FA21" i="1"/>
  <c r="FA17" i="1"/>
  <c r="FA19" i="1"/>
  <c r="FA20" i="1"/>
  <c r="FA18" i="1"/>
  <c r="FA22" i="1"/>
  <c r="FP116" i="1"/>
  <c r="L20" i="5" s="1"/>
  <c r="FK15" i="1"/>
  <c r="Y15" i="1" s="1"/>
  <c r="AA15" i="1" s="1"/>
  <c r="FK17" i="1"/>
  <c r="GI17" i="1" s="1"/>
  <c r="FK18" i="1"/>
  <c r="GI18" i="1" s="1"/>
  <c r="FK19" i="1"/>
  <c r="GI19" i="1" s="1"/>
  <c r="FK20" i="1"/>
  <c r="GI20" i="1" s="1"/>
  <c r="H30" i="5"/>
  <c r="FK21" i="1"/>
  <c r="Y21" i="1" s="1"/>
  <c r="AA21" i="1" s="1"/>
  <c r="X21" i="1"/>
  <c r="FK22" i="1"/>
  <c r="GI22" i="1" s="1"/>
  <c r="EX44" i="1"/>
  <c r="EX46" i="1"/>
  <c r="EW45" i="1"/>
  <c r="CM116" i="1"/>
  <c r="EQ16" i="1"/>
  <c r="EQ116" i="1" s="1"/>
  <c r="EX45" i="1"/>
  <c r="EW46" i="1"/>
  <c r="EW44" i="1"/>
  <c r="CN116" i="1"/>
  <c r="FD17" i="1"/>
  <c r="FH37" i="1"/>
  <c r="FH78" i="1"/>
  <c r="FH76" i="1"/>
  <c r="FH109" i="1"/>
  <c r="CM15" i="1"/>
  <c r="CM115" i="1" s="1"/>
  <c r="FH35" i="1"/>
  <c r="FH24" i="1"/>
  <c r="FH62" i="1"/>
  <c r="I29" i="5"/>
  <c r="L29" i="5"/>
  <c r="T115" i="1"/>
  <c r="E13" i="5" s="1"/>
  <c r="FH58" i="1"/>
  <c r="FH104" i="1"/>
  <c r="L41" i="5"/>
  <c r="T116" i="1"/>
  <c r="E14" i="5" s="1"/>
  <c r="FH113" i="1"/>
  <c r="AD115" i="1"/>
  <c r="E15" i="5" s="1"/>
  <c r="V115" i="1"/>
  <c r="EY16" i="1"/>
  <c r="FP115" i="1"/>
  <c r="L19" i="5" s="1"/>
  <c r="BM115" i="1"/>
  <c r="H23" i="5" s="1"/>
  <c r="H29" i="5" s="1"/>
  <c r="AI115" i="1"/>
  <c r="H15" i="5" s="1"/>
  <c r="DG115" i="1"/>
  <c r="H33" i="5" s="1"/>
  <c r="CW115" i="1"/>
  <c r="H31" i="5" s="1"/>
  <c r="DQ115" i="1"/>
  <c r="FH52" i="1"/>
  <c r="FH110" i="1"/>
  <c r="FH80" i="1"/>
  <c r="J19" i="5"/>
  <c r="AD116" i="1"/>
  <c r="E16" i="5" s="1"/>
  <c r="DQ116" i="1"/>
  <c r="EQ15" i="1"/>
  <c r="EQ115" i="1" s="1"/>
  <c r="H39" i="5"/>
  <c r="AS116" i="1"/>
  <c r="H20" i="5" s="1"/>
  <c r="AT116" i="1"/>
  <c r="I20" i="5" s="1"/>
  <c r="ET19" i="1"/>
  <c r="ET20" i="1"/>
  <c r="ET21" i="1"/>
  <c r="ET22" i="1"/>
  <c r="ET16" i="1"/>
  <c r="ET17" i="1"/>
  <c r="ET18" i="1"/>
  <c r="X15" i="1"/>
  <c r="X17" i="1"/>
  <c r="X18" i="1"/>
  <c r="X19" i="1"/>
  <c r="X20" i="1"/>
  <c r="X22" i="1"/>
  <c r="C17" i="1"/>
  <c r="C19" i="1" s="1"/>
  <c r="C21" i="1" s="1"/>
  <c r="C23" i="1" s="1"/>
  <c r="C25" i="1" s="1"/>
  <c r="C27" i="1" s="1"/>
  <c r="C29" i="1" s="1"/>
  <c r="C31" i="1" s="1"/>
  <c r="C33" i="1" s="1"/>
  <c r="C35" i="1" s="1"/>
  <c r="C37" i="1" s="1"/>
  <c r="C39" i="1" s="1"/>
  <c r="C41" i="1" s="1"/>
  <c r="C43" i="1" s="1"/>
  <c r="C45" i="1" s="1"/>
  <c r="C47" i="1" s="1"/>
  <c r="C49" i="1" s="1"/>
  <c r="C51" i="1" s="1"/>
  <c r="C53" i="1" s="1"/>
  <c r="C55" i="1" s="1"/>
  <c r="C57" i="1" s="1"/>
  <c r="C59" i="1" s="1"/>
  <c r="C61" i="1" s="1"/>
  <c r="C63" i="1" s="1"/>
  <c r="C65" i="1" s="1"/>
  <c r="C67" i="1" s="1"/>
  <c r="C69" i="1" s="1"/>
  <c r="C71" i="1" s="1"/>
  <c r="C73" i="1" s="1"/>
  <c r="C75" i="1" s="1"/>
  <c r="C77" i="1" s="1"/>
  <c r="C79" i="1" s="1"/>
  <c r="C81" i="1" s="1"/>
  <c r="C83" i="1" s="1"/>
  <c r="C85" i="1" s="1"/>
  <c r="C87" i="1" s="1"/>
  <c r="C89" i="1" s="1"/>
  <c r="C91" i="1" s="1"/>
  <c r="C93" i="1" s="1"/>
  <c r="C95" i="1" s="1"/>
  <c r="C97" i="1" s="1"/>
  <c r="C99" i="1" s="1"/>
  <c r="C101" i="1" s="1"/>
  <c r="C103" i="1" s="1"/>
  <c r="C105" i="1" s="1"/>
  <c r="C107" i="1" s="1"/>
  <c r="C109" i="1" s="1"/>
  <c r="C111" i="1" s="1"/>
  <c r="C113" i="1" s="1"/>
  <c r="FL19" i="1" l="1"/>
  <c r="GJ19" i="1" s="1"/>
  <c r="FL20" i="1"/>
  <c r="GJ20" i="1" s="1"/>
  <c r="FL21" i="1"/>
  <c r="GJ21" i="1" s="1"/>
  <c r="GI21" i="1"/>
  <c r="FL17" i="1"/>
  <c r="GJ17" i="1" s="1"/>
  <c r="Y20" i="1"/>
  <c r="AA20" i="1" s="1"/>
  <c r="EY20" i="1" s="1"/>
  <c r="FJ20" i="1" s="1"/>
  <c r="FL22" i="1"/>
  <c r="GJ22" i="1" s="1"/>
  <c r="Y19" i="1"/>
  <c r="AA19" i="1" s="1"/>
  <c r="EY19" i="1" s="1"/>
  <c r="FJ19" i="1" s="1"/>
  <c r="FL18" i="1"/>
  <c r="GJ18" i="1" s="1"/>
  <c r="Y17" i="1"/>
  <c r="AA17" i="1" s="1"/>
  <c r="EY17" i="1" s="1"/>
  <c r="FJ17" i="1" s="1"/>
  <c r="Y18" i="1"/>
  <c r="AA18" i="1" s="1"/>
  <c r="EY18" i="1" s="1"/>
  <c r="FJ18" i="1" s="1"/>
  <c r="Y22" i="1"/>
  <c r="AA22" i="1" s="1"/>
  <c r="EY22" i="1" s="1"/>
  <c r="G41" i="5"/>
  <c r="H35" i="5"/>
  <c r="H41" i="5" s="1"/>
  <c r="EV17" i="1"/>
  <c r="FG17" i="1" s="1"/>
  <c r="EV19" i="1"/>
  <c r="FG19" i="1" s="1"/>
  <c r="G42" i="5"/>
  <c r="H36" i="5"/>
  <c r="H42" i="5" s="1"/>
  <c r="EV22" i="1"/>
  <c r="FG22" i="1" s="1"/>
  <c r="EV20" i="1"/>
  <c r="FG20" i="1" s="1"/>
  <c r="EV18" i="1"/>
  <c r="FG18" i="1" s="1"/>
  <c r="E18" i="5"/>
  <c r="E44" i="5" s="1"/>
  <c r="ET116" i="1"/>
  <c r="FK115" i="1"/>
  <c r="K13" i="5" s="1"/>
  <c r="K17" i="5" s="1"/>
  <c r="K43" i="5" s="1"/>
  <c r="AS115" i="1"/>
  <c r="H19" i="5" s="1"/>
  <c r="E17" i="5"/>
  <c r="E43" i="5" s="1"/>
  <c r="FA116" i="1"/>
  <c r="E46" i="5" s="1"/>
  <c r="FK116" i="1"/>
  <c r="K14" i="5" s="1"/>
  <c r="K18" i="5" s="1"/>
  <c r="K44" i="5" s="1"/>
  <c r="V116" i="1"/>
  <c r="EV15" i="1"/>
  <c r="FL15" i="1"/>
  <c r="GI15" i="1"/>
  <c r="X16" i="1"/>
  <c r="EO15" i="1"/>
  <c r="EO17" i="1"/>
  <c r="EU17" i="1" s="1"/>
  <c r="EO19" i="1"/>
  <c r="EU19" i="1" s="1"/>
  <c r="EO21" i="1"/>
  <c r="EU21" i="1" s="1"/>
  <c r="EN15" i="1"/>
  <c r="EN115" i="1" s="1"/>
  <c r="GI115" i="1" l="1"/>
  <c r="FL115" i="1"/>
  <c r="L13" i="5" s="1"/>
  <c r="L17" i="5" s="1"/>
  <c r="L43" i="5" s="1"/>
  <c r="AA116" i="1"/>
  <c r="J14" i="5" s="1"/>
  <c r="J18" i="5" s="1"/>
  <c r="J44" i="5" s="1"/>
  <c r="FJ22" i="1"/>
  <c r="EY116" i="1"/>
  <c r="EX19" i="1"/>
  <c r="FI19" i="1" s="1"/>
  <c r="EW19" i="1"/>
  <c r="FH19" i="1" s="1"/>
  <c r="EX17" i="1"/>
  <c r="FI17" i="1" s="1"/>
  <c r="EW17" i="1"/>
  <c r="FH17" i="1" s="1"/>
  <c r="EX21" i="1"/>
  <c r="FI21" i="1" s="1"/>
  <c r="EW21" i="1"/>
  <c r="FH21" i="1" s="1"/>
  <c r="EX22" i="1"/>
  <c r="EW22" i="1"/>
  <c r="EW20" i="1"/>
  <c r="EX20" i="1"/>
  <c r="EW18" i="1"/>
  <c r="EX18" i="1"/>
  <c r="FE18" i="1" s="1"/>
  <c r="FD18" i="1" s="1"/>
  <c r="EO115" i="1"/>
  <c r="FA115" i="1"/>
  <c r="E45" i="5" s="1"/>
  <c r="FB115" i="1"/>
  <c r="F45" i="5" s="1"/>
  <c r="Z115" i="1"/>
  <c r="I13" i="5" s="1"/>
  <c r="I17" i="5" s="1"/>
  <c r="I43" i="5" s="1"/>
  <c r="EX15" i="1"/>
  <c r="X116" i="1"/>
  <c r="G14" i="5" s="1"/>
  <c r="G18" i="5" s="1"/>
  <c r="G44" i="5" s="1"/>
  <c r="G48" i="5" s="1"/>
  <c r="FL16" i="1"/>
  <c r="GJ16" i="1" s="1"/>
  <c r="GJ116" i="1" s="1"/>
  <c r="GJ15" i="1"/>
  <c r="GJ115" i="1" s="1"/>
  <c r="GI16" i="1"/>
  <c r="GI116" i="1" s="1"/>
  <c r="EU22" i="1"/>
  <c r="EU116" i="1" s="1"/>
  <c r="EO116" i="1"/>
  <c r="EY15" i="1"/>
  <c r="Z116" i="1"/>
  <c r="I14" i="5" s="1"/>
  <c r="I18" i="5" s="1"/>
  <c r="I44" i="5" s="1"/>
  <c r="EV16" i="1"/>
  <c r="B4" i="5"/>
  <c r="B3" i="5"/>
  <c r="FC115" i="1" l="1"/>
  <c r="G45" i="5" s="1"/>
  <c r="GK15" i="1"/>
  <c r="FF15" i="1" s="1"/>
  <c r="FD15" i="1" s="1"/>
  <c r="Y115" i="1"/>
  <c r="H13" i="5" s="1"/>
  <c r="H17" i="5" s="1"/>
  <c r="H43" i="5" s="1"/>
  <c r="FH18" i="1"/>
  <c r="FH22" i="1"/>
  <c r="FI22" i="1"/>
  <c r="FI20" i="1"/>
  <c r="FH20" i="1"/>
  <c r="GL18" i="1"/>
  <c r="FI18" i="1"/>
  <c r="EX115" i="1"/>
  <c r="FL116" i="1"/>
  <c r="L14" i="5" s="1"/>
  <c r="L18" i="5" s="1"/>
  <c r="L44" i="5" s="1"/>
  <c r="EW15" i="1"/>
  <c r="EW115" i="1" s="1"/>
  <c r="FG16" i="1"/>
  <c r="FG116" i="1" s="1"/>
  <c r="EV116" i="1"/>
  <c r="EX16" i="1"/>
  <c r="EX116" i="1" l="1"/>
  <c r="FE16" i="1"/>
  <c r="FF115" i="1"/>
  <c r="J45" i="5" s="1"/>
  <c r="EW16" i="1"/>
  <c r="EW116" i="1" s="1"/>
  <c r="Y116" i="1"/>
  <c r="H14" i="5" s="1"/>
  <c r="H18" i="5" s="1"/>
  <c r="H44" i="5" s="1"/>
  <c r="GL15" i="1" l="1"/>
  <c r="FF16" i="1"/>
  <c r="FD16" i="1" s="1"/>
  <c r="FH16" i="1" s="1"/>
  <c r="C7" i="5"/>
  <c r="B7" i="5"/>
  <c r="GL16" i="1" l="1"/>
  <c r="FF116" i="1" l="1"/>
  <c r="J46" i="5" s="1"/>
  <c r="J48" i="5" s="1"/>
  <c r="FJ16" i="1"/>
  <c r="FJ116" i="1" s="1"/>
  <c r="FI16" i="1"/>
  <c r="ET15" i="1" l="1"/>
  <c r="ET115" i="1" s="1"/>
  <c r="EU15" i="1"/>
  <c r="EU115" i="1" s="1"/>
  <c r="FH15" i="1" l="1"/>
  <c r="FI15" i="1"/>
  <c r="FJ15" i="1"/>
  <c r="FG15" i="1"/>
  <c r="GL40" i="1"/>
  <c r="GL44" i="1"/>
  <c r="GK115" i="1"/>
  <c r="K45" i="5" s="1"/>
  <c r="K47" i="5" s="1"/>
  <c r="GK116" i="1"/>
  <c r="K46" i="5" s="1"/>
  <c r="K48" i="5" s="1"/>
  <c r="GL42" i="1"/>
  <c r="GL41" i="1"/>
  <c r="GL43" i="1"/>
  <c r="FE44" i="1"/>
  <c r="FD44" i="1" s="1"/>
  <c r="FH44" i="1" s="1"/>
  <c r="FE42" i="1"/>
  <c r="FD42" i="1" s="1"/>
  <c r="FH42" i="1" s="1"/>
  <c r="GL46" i="1"/>
  <c r="GL45" i="1"/>
  <c r="GL39" i="1"/>
  <c r="FE41" i="1"/>
  <c r="FD41" i="1" s="1"/>
  <c r="FH41" i="1" s="1"/>
  <c r="FE45" i="1"/>
  <c r="FI45" i="1" s="1"/>
  <c r="FE46" i="1"/>
  <c r="FI46" i="1" s="1"/>
  <c r="FE40" i="1"/>
  <c r="FD40" i="1" s="1"/>
  <c r="FE43" i="1"/>
  <c r="FD43" i="1" s="1"/>
  <c r="FH43" i="1" s="1"/>
  <c r="FE39" i="1"/>
  <c r="FI39" i="1" s="1"/>
  <c r="GL115" i="1" l="1"/>
  <c r="L45" i="5" s="1"/>
  <c r="L47" i="5" s="1"/>
  <c r="FI42" i="1"/>
  <c r="FI44" i="1"/>
  <c r="FE115" i="1"/>
  <c r="I45" i="5" s="1"/>
  <c r="I47" i="5" s="1"/>
  <c r="FD46" i="1"/>
  <c r="FH46" i="1" s="1"/>
  <c r="FD45" i="1"/>
  <c r="FH45" i="1" s="1"/>
  <c r="GL116" i="1"/>
  <c r="L46" i="5" s="1"/>
  <c r="L48" i="5" s="1"/>
  <c r="FD39" i="1"/>
  <c r="FD115" i="1" s="1"/>
  <c r="H45" i="5" s="1"/>
  <c r="H47" i="5" s="1"/>
  <c r="FE116" i="1"/>
  <c r="I46" i="5" s="1"/>
  <c r="I48" i="5" s="1"/>
  <c r="FI43" i="1"/>
  <c r="FH40" i="1"/>
  <c r="FD116" i="1"/>
  <c r="H46" i="5" s="1"/>
  <c r="H48" i="5" s="1"/>
  <c r="FI40" i="1"/>
  <c r="FI41" i="1"/>
  <c r="FI116" i="1" l="1"/>
  <c r="H7" i="5"/>
  <c r="FH116" i="1"/>
  <c r="FI115" i="1"/>
  <c r="FH39" i="1"/>
  <c r="FH115" i="1" s="1"/>
  <c r="AA115" i="1"/>
  <c r="J13" i="5" s="1"/>
  <c r="J17" i="5" s="1"/>
  <c r="J43" i="5" s="1"/>
  <c r="J47" i="5" s="1"/>
  <c r="X115" i="1"/>
  <c r="G13" i="5" s="1"/>
  <c r="G17" i="5" s="1"/>
  <c r="G43" i="5" s="1"/>
  <c r="G47" i="5" s="1"/>
  <c r="EV21" i="1"/>
  <c r="FG21" i="1" s="1"/>
  <c r="FG115" i="1" s="1"/>
  <c r="EY21" i="1"/>
  <c r="FJ21" i="1" s="1"/>
  <c r="FJ115" i="1" s="1"/>
  <c r="EV115" i="1" l="1"/>
  <c r="EY115" i="1"/>
</calcChain>
</file>

<file path=xl/sharedStrings.xml><?xml version="1.0" encoding="utf-8"?>
<sst xmlns="http://schemas.openxmlformats.org/spreadsheetml/2006/main" count="3313" uniqueCount="315">
  <si>
    <t>円</t>
    <rPh sb="0" eb="1">
      <t>エン</t>
    </rPh>
    <phoneticPr fontId="1"/>
  </si>
  <si>
    <t>事業費</t>
    <rPh sb="0" eb="3">
      <t>ジギョウヒ</t>
    </rPh>
    <phoneticPr fontId="1"/>
  </si>
  <si>
    <t>改植</t>
    <rPh sb="0" eb="2">
      <t>カイショク</t>
    </rPh>
    <phoneticPr fontId="1"/>
  </si>
  <si>
    <t>果樹未収益期間支援事業</t>
    <rPh sb="0" eb="11">
      <t>カジュミシュウエキキカンシエンジギョウ</t>
    </rPh>
    <phoneticPr fontId="1"/>
  </si>
  <si>
    <t>-</t>
    <phoneticPr fontId="1"/>
  </si>
  <si>
    <t>【下限本数】</t>
    <rPh sb="1" eb="5">
      <t>カゲンホンスウ</t>
    </rPh>
    <phoneticPr fontId="1"/>
  </si>
  <si>
    <t>排水路の整備</t>
    <rPh sb="0" eb="3">
      <t>ハイスイロ</t>
    </rPh>
    <rPh sb="4" eb="6">
      <t>セイビ</t>
    </rPh>
    <phoneticPr fontId="1"/>
  </si>
  <si>
    <t>放任園発生防止</t>
    <rPh sb="0" eb="2">
      <t>ホウニン</t>
    </rPh>
    <rPh sb="2" eb="3">
      <t>エン</t>
    </rPh>
    <rPh sb="3" eb="5">
      <t>ハッセイ</t>
    </rPh>
    <rPh sb="5" eb="7">
      <t>ボウシ</t>
    </rPh>
    <phoneticPr fontId="1"/>
  </si>
  <si>
    <t>用水・かん水施設の整備</t>
    <rPh sb="0" eb="2">
      <t>ヨウスイ</t>
    </rPh>
    <rPh sb="5" eb="6">
      <t>スイ</t>
    </rPh>
    <rPh sb="6" eb="8">
      <t>シセツ</t>
    </rPh>
    <rPh sb="9" eb="11">
      <t>セイビ</t>
    </rPh>
    <phoneticPr fontId="1"/>
  </si>
  <si>
    <t>園地管理軌道施設の整備</t>
    <rPh sb="0" eb="2">
      <t>エンチ</t>
    </rPh>
    <rPh sb="2" eb="4">
      <t>カンリ</t>
    </rPh>
    <rPh sb="4" eb="6">
      <t>キドウ</t>
    </rPh>
    <rPh sb="6" eb="8">
      <t>シセツ</t>
    </rPh>
    <rPh sb="9" eb="11">
      <t>セイビ</t>
    </rPh>
    <phoneticPr fontId="1"/>
  </si>
  <si>
    <t>高接</t>
    <rPh sb="0" eb="1">
      <t>コウ</t>
    </rPh>
    <rPh sb="1" eb="2">
      <t>セツ</t>
    </rPh>
    <phoneticPr fontId="1"/>
  </si>
  <si>
    <t>都道府県名</t>
    <rPh sb="0" eb="4">
      <t>トドウフケン</t>
    </rPh>
    <rPh sb="4" eb="5">
      <t>メイ</t>
    </rPh>
    <phoneticPr fontId="1"/>
  </si>
  <si>
    <t>産地協議会名</t>
    <rPh sb="0" eb="2">
      <t>サンチ</t>
    </rPh>
    <rPh sb="2" eb="5">
      <t>キョウギカイ</t>
    </rPh>
    <rPh sb="5" eb="6">
      <t>メイ</t>
    </rPh>
    <phoneticPr fontId="1"/>
  </si>
  <si>
    <t>補助金</t>
    <rPh sb="0" eb="2">
      <t>ホジョ</t>
    </rPh>
    <phoneticPr fontId="1"/>
  </si>
  <si>
    <t>面積</t>
    <rPh sb="0" eb="2">
      <t>メンセキ</t>
    </rPh>
    <phoneticPr fontId="1"/>
  </si>
  <si>
    <t>傾斜の緩和</t>
    <rPh sb="0" eb="2">
      <t>ケイシャ</t>
    </rPh>
    <rPh sb="3" eb="5">
      <t>カンワ</t>
    </rPh>
    <phoneticPr fontId="1"/>
  </si>
  <si>
    <t>事業を翌年度に継続する理由</t>
    <rPh sb="0" eb="2">
      <t>ジギョウ</t>
    </rPh>
    <rPh sb="3" eb="6">
      <t>ヨクネンド</t>
    </rPh>
    <rPh sb="7" eb="9">
      <t>ケイゾク</t>
    </rPh>
    <rPh sb="11" eb="13">
      <t>リユウ</t>
    </rPh>
    <phoneticPr fontId="1"/>
  </si>
  <si>
    <t>事業内容</t>
    <rPh sb="0" eb="2">
      <t>ジギョウ</t>
    </rPh>
    <rPh sb="2" eb="4">
      <t>ナイヨウ</t>
    </rPh>
    <phoneticPr fontId="1"/>
  </si>
  <si>
    <t>１　優良品目・品種への転換</t>
    <rPh sb="2" eb="4">
      <t>ユウリョウ</t>
    </rPh>
    <rPh sb="4" eb="6">
      <t>ヒンモク</t>
    </rPh>
    <rPh sb="7" eb="9">
      <t>ヒンシュ</t>
    </rPh>
    <rPh sb="11" eb="13">
      <t>テンカン</t>
    </rPh>
    <phoneticPr fontId="1"/>
  </si>
  <si>
    <t>２　新植</t>
    <rPh sb="2" eb="4">
      <t>シンショク</t>
    </rPh>
    <phoneticPr fontId="1"/>
  </si>
  <si>
    <t>４　放任園発生防止</t>
    <rPh sb="2" eb="4">
      <t>ホウニン</t>
    </rPh>
    <rPh sb="4" eb="5">
      <t>エン</t>
    </rPh>
    <rPh sb="5" eb="7">
      <t>ハッセイ</t>
    </rPh>
    <rPh sb="7" eb="9">
      <t>ボウシ</t>
    </rPh>
    <phoneticPr fontId="1"/>
  </si>
  <si>
    <t>３　小規模園地整備</t>
    <rPh sb="2" eb="5">
      <t>ショウキボ</t>
    </rPh>
    <rPh sb="5" eb="7">
      <t>エンチ</t>
    </rPh>
    <rPh sb="7" eb="9">
      <t>セイビ</t>
    </rPh>
    <phoneticPr fontId="1"/>
  </si>
  <si>
    <t>５　用水・かん水施設の整備</t>
    <rPh sb="2" eb="4">
      <t>ヨウスイ</t>
    </rPh>
    <rPh sb="7" eb="8">
      <t>スイ</t>
    </rPh>
    <rPh sb="8" eb="10">
      <t>シセツ</t>
    </rPh>
    <rPh sb="11" eb="13">
      <t>セイビ</t>
    </rPh>
    <phoneticPr fontId="1"/>
  </si>
  <si>
    <t>６　本会特認事業</t>
    <rPh sb="2" eb="4">
      <t>ホンカイ</t>
    </rPh>
    <rPh sb="4" eb="6">
      <t>トクニン</t>
    </rPh>
    <rPh sb="6" eb="8">
      <t>ジギョウ</t>
    </rPh>
    <phoneticPr fontId="1"/>
  </si>
  <si>
    <t>主　　な　　理　　由</t>
    <rPh sb="0" eb="1">
      <t>オモ</t>
    </rPh>
    <rPh sb="6" eb="7">
      <t>リ</t>
    </rPh>
    <rPh sb="9" eb="10">
      <t>ヨシ</t>
    </rPh>
    <phoneticPr fontId="1"/>
  </si>
  <si>
    <t>(</t>
  </si>
  <si>
    <t>(</t>
    <phoneticPr fontId="1"/>
  </si>
  <si>
    <t>)</t>
  </si>
  <si>
    <t>)</t>
    <phoneticPr fontId="1"/>
  </si>
  <si>
    <t>注：</t>
    <rPh sb="0" eb="1">
      <t>チュウ</t>
    </rPh>
    <phoneticPr fontId="1"/>
  </si>
  <si>
    <t>２　主な理由については、簡潔かつ具体的に記入することとし、複数ある場合には、適宜欄を挿入して記入すること。</t>
    <rPh sb="2" eb="3">
      <t>オモ</t>
    </rPh>
    <rPh sb="4" eb="6">
      <t>リユウ</t>
    </rPh>
    <rPh sb="12" eb="14">
      <t>カンケツ</t>
    </rPh>
    <rPh sb="16" eb="19">
      <t>グタイテキ</t>
    </rPh>
    <rPh sb="20" eb="22">
      <t>キニュウ</t>
    </rPh>
    <rPh sb="29" eb="31">
      <t>フクスウ</t>
    </rPh>
    <rPh sb="33" eb="35">
      <t>バアイ</t>
    </rPh>
    <rPh sb="38" eb="40">
      <t>テキギ</t>
    </rPh>
    <rPh sb="40" eb="41">
      <t>ラン</t>
    </rPh>
    <rPh sb="42" eb="44">
      <t>ソウニュウ</t>
    </rPh>
    <rPh sb="46" eb="48">
      <t>キニュウ</t>
    </rPh>
    <phoneticPr fontId="1"/>
  </si>
  <si>
    <t>（記入要領）</t>
    <rPh sb="1" eb="3">
      <t>キニュウ</t>
    </rPh>
    <rPh sb="3" eb="5">
      <t>ヨウリョウ</t>
    </rPh>
    <phoneticPr fontId="3"/>
  </si>
  <si>
    <t>事業費については、仕入れに係る消費税がある場合には、同税額込み（除税額込み）の事業費を記載すること。</t>
    <rPh sb="0" eb="3">
      <t>ジギョウヒ</t>
    </rPh>
    <rPh sb="9" eb="11">
      <t>シイ</t>
    </rPh>
    <rPh sb="13" eb="14">
      <t>カカ</t>
    </rPh>
    <rPh sb="15" eb="18">
      <t>ショウヒゼイ</t>
    </rPh>
    <rPh sb="21" eb="23">
      <t>バアイ</t>
    </rPh>
    <rPh sb="26" eb="28">
      <t>ドウゼイ</t>
    </rPh>
    <rPh sb="28" eb="29">
      <t>ガク</t>
    </rPh>
    <rPh sb="29" eb="30">
      <t>コ</t>
    </rPh>
    <rPh sb="32" eb="34">
      <t>ジョゼイ</t>
    </rPh>
    <rPh sb="34" eb="35">
      <t>ガク</t>
    </rPh>
    <rPh sb="35" eb="36">
      <t>コ</t>
    </rPh>
    <rPh sb="39" eb="41">
      <t>ジギョウ</t>
    </rPh>
    <rPh sb="41" eb="42">
      <t>ヒ</t>
    </rPh>
    <rPh sb="43" eb="45">
      <t>キサイ</t>
    </rPh>
    <phoneticPr fontId="3"/>
  </si>
  <si>
    <t>①</t>
    <phoneticPr fontId="1"/>
  </si>
  <si>
    <t>②</t>
    <phoneticPr fontId="1"/>
  </si>
  <si>
    <t>③</t>
    <phoneticPr fontId="1"/>
  </si>
  <si>
    <t>④</t>
  </si>
  <si>
    <t>②</t>
    <phoneticPr fontId="1"/>
  </si>
  <si>
    <t>なお、合計の欄については、果樹棚等の欄を設けずに、改植の欄に改植に係る金額と果樹棚の整備に係る金額を合計したものを記入すること。
この場合、園地数、面積については、果樹棚等はカウントせず、改植の園地数のみを記入すること。</t>
    <phoneticPr fontId="1"/>
  </si>
  <si>
    <t>　整備事業と果樹未収益期間支援事業の申請を合わせて行う場合であって支援対象者が異なる場合には、支援対象者の欄の上段に整備事業を行う者（例えば農地中間管理機構等）を記載し、その下段に果樹未収益期間支援事業の支援対象者である担い手（改植後１年以内に当該園地での経営を行うことが確実な、産地計画に位置づけられた担い手）の氏名を記載する。</t>
    <rPh sb="1" eb="3">
      <t>セイビ</t>
    </rPh>
    <rPh sb="3" eb="5">
      <t>ジギョウ</t>
    </rPh>
    <rPh sb="6" eb="8">
      <t>カジュ</t>
    </rPh>
    <rPh sb="8" eb="11">
      <t>ミシュウエキ</t>
    </rPh>
    <rPh sb="11" eb="13">
      <t>キカン</t>
    </rPh>
    <rPh sb="13" eb="15">
      <t>シエン</t>
    </rPh>
    <rPh sb="15" eb="17">
      <t>ジギョウ</t>
    </rPh>
    <rPh sb="18" eb="20">
      <t>シンセイ</t>
    </rPh>
    <rPh sb="21" eb="22">
      <t>ア</t>
    </rPh>
    <rPh sb="25" eb="26">
      <t>オコナ</t>
    </rPh>
    <rPh sb="27" eb="29">
      <t>バアイ</t>
    </rPh>
    <rPh sb="33" eb="35">
      <t>シエン</t>
    </rPh>
    <rPh sb="35" eb="38">
      <t>タイショウシャ</t>
    </rPh>
    <rPh sb="39" eb="40">
      <t>コト</t>
    </rPh>
    <rPh sb="42" eb="44">
      <t>バアイ</t>
    </rPh>
    <rPh sb="47" eb="49">
      <t>シエン</t>
    </rPh>
    <rPh sb="49" eb="52">
      <t>タイショウシャ</t>
    </rPh>
    <rPh sb="53" eb="54">
      <t>ラン</t>
    </rPh>
    <rPh sb="55" eb="57">
      <t>ジョウダン</t>
    </rPh>
    <rPh sb="58" eb="60">
      <t>セイビ</t>
    </rPh>
    <rPh sb="60" eb="62">
      <t>ジギョウ</t>
    </rPh>
    <rPh sb="63" eb="64">
      <t>オコナ</t>
    </rPh>
    <rPh sb="65" eb="66">
      <t>モノ</t>
    </rPh>
    <rPh sb="67" eb="68">
      <t>タト</t>
    </rPh>
    <rPh sb="70" eb="72">
      <t>ノウチ</t>
    </rPh>
    <rPh sb="72" eb="74">
      <t>チュウカン</t>
    </rPh>
    <rPh sb="74" eb="76">
      <t>カンリ</t>
    </rPh>
    <rPh sb="76" eb="78">
      <t>キコウ</t>
    </rPh>
    <rPh sb="78" eb="79">
      <t>トウ</t>
    </rPh>
    <rPh sb="81" eb="83">
      <t>キサイ</t>
    </rPh>
    <rPh sb="87" eb="89">
      <t>ゲダン</t>
    </rPh>
    <rPh sb="90" eb="92">
      <t>カジュ</t>
    </rPh>
    <rPh sb="92" eb="95">
      <t>ミシュウエキ</t>
    </rPh>
    <rPh sb="95" eb="97">
      <t>キカン</t>
    </rPh>
    <rPh sb="97" eb="99">
      <t>シエン</t>
    </rPh>
    <rPh sb="99" eb="101">
      <t>ジギョウ</t>
    </rPh>
    <rPh sb="102" eb="104">
      <t>シエン</t>
    </rPh>
    <rPh sb="104" eb="107">
      <t>タイショウシャ</t>
    </rPh>
    <rPh sb="110" eb="111">
      <t>ニナ</t>
    </rPh>
    <rPh sb="112" eb="113">
      <t>テ</t>
    </rPh>
    <rPh sb="114" eb="116">
      <t>カイショク</t>
    </rPh>
    <rPh sb="116" eb="117">
      <t>ゴ</t>
    </rPh>
    <rPh sb="118" eb="119">
      <t>ネン</t>
    </rPh>
    <rPh sb="119" eb="121">
      <t>イナイ</t>
    </rPh>
    <rPh sb="136" eb="138">
      <t>カクジツ</t>
    </rPh>
    <rPh sb="140" eb="142">
      <t>サンチ</t>
    </rPh>
    <rPh sb="142" eb="144">
      <t>ケイカク</t>
    </rPh>
    <rPh sb="145" eb="147">
      <t>イチ</t>
    </rPh>
    <rPh sb="152" eb="153">
      <t>ニナ</t>
    </rPh>
    <rPh sb="154" eb="155">
      <t>テ</t>
    </rPh>
    <phoneticPr fontId="3"/>
  </si>
  <si>
    <t>「事業量」の欄については、優良品目・品種への転換（改植）又は新植を実施する場合は、植栽する苗木の本数を、高接を実施する場合は、穂木の重量を、小規模園地整備（園内道の整備）を実施する場合は、延長×幅員、用水・かん水施設の整備については、整備する撒水施設の延長、スプリンクラーの設置数を記入するなど、事業内容に応じた事業量を記入すること。また、土壌土層改良の、傾斜の緩和については、それぞれ、土壌土層の物理的な改良、面的な傾斜の緩和を主たる目的とし、原則として重機を用いた土木工事であること、設備や施設の事業については、資材や部品の購入のみは補助対象外であり、単純な更新については補助対象外であることに留意すること。</t>
    <rPh sb="1" eb="4">
      <t>ジギョウリョウ</t>
    </rPh>
    <rPh sb="6" eb="7">
      <t>ラン</t>
    </rPh>
    <rPh sb="13" eb="15">
      <t>ユウリョウ</t>
    </rPh>
    <rPh sb="15" eb="17">
      <t>ヒンモク</t>
    </rPh>
    <rPh sb="18" eb="20">
      <t>ヒンシュ</t>
    </rPh>
    <rPh sb="22" eb="24">
      <t>テンカン</t>
    </rPh>
    <rPh sb="25" eb="27">
      <t>カイショク</t>
    </rPh>
    <rPh sb="28" eb="29">
      <t>マタ</t>
    </rPh>
    <rPh sb="30" eb="32">
      <t>シンショク</t>
    </rPh>
    <rPh sb="33" eb="35">
      <t>ジッシ</t>
    </rPh>
    <rPh sb="37" eb="39">
      <t>バアイ</t>
    </rPh>
    <rPh sb="41" eb="43">
      <t>ショクサイ</t>
    </rPh>
    <rPh sb="45" eb="46">
      <t>ナエ</t>
    </rPh>
    <rPh sb="46" eb="47">
      <t>キ</t>
    </rPh>
    <rPh sb="48" eb="50">
      <t>ホンスウ</t>
    </rPh>
    <rPh sb="52" eb="53">
      <t>タカ</t>
    </rPh>
    <rPh sb="53" eb="54">
      <t>ツ</t>
    </rPh>
    <rPh sb="55" eb="57">
      <t>ジッシ</t>
    </rPh>
    <rPh sb="59" eb="61">
      <t>バアイ</t>
    </rPh>
    <rPh sb="63" eb="65">
      <t>ホギ</t>
    </rPh>
    <rPh sb="70" eb="71">
      <t>コ</t>
    </rPh>
    <rPh sb="78" eb="80">
      <t>エンナイ</t>
    </rPh>
    <rPh sb="80" eb="81">
      <t>ドウ</t>
    </rPh>
    <rPh sb="82" eb="84">
      <t>セイビ</t>
    </rPh>
    <rPh sb="86" eb="88">
      <t>ジッシ</t>
    </rPh>
    <rPh sb="90" eb="92">
      <t>バアイ</t>
    </rPh>
    <rPh sb="94" eb="96">
      <t>エンチョウ</t>
    </rPh>
    <rPh sb="100" eb="102">
      <t>ヨウスイ</t>
    </rPh>
    <rPh sb="105" eb="106">
      <t>スイ</t>
    </rPh>
    <rPh sb="106" eb="108">
      <t>シセツ</t>
    </rPh>
    <rPh sb="109" eb="111">
      <t>セイビ</t>
    </rPh>
    <rPh sb="117" eb="119">
      <t>セイビ</t>
    </rPh>
    <rPh sb="121" eb="123">
      <t>サンスイ</t>
    </rPh>
    <rPh sb="123" eb="125">
      <t>シセツ</t>
    </rPh>
    <rPh sb="126" eb="128">
      <t>エンチョウ</t>
    </rPh>
    <rPh sb="137" eb="139">
      <t>セッチ</t>
    </rPh>
    <rPh sb="139" eb="140">
      <t>スウ</t>
    </rPh>
    <rPh sb="141" eb="143">
      <t>キニュウ</t>
    </rPh>
    <rPh sb="148" eb="150">
      <t>ジギョウ</t>
    </rPh>
    <rPh sb="153" eb="154">
      <t>オウ</t>
    </rPh>
    <rPh sb="156" eb="159">
      <t>ジギョウリョウ</t>
    </rPh>
    <rPh sb="160" eb="162">
      <t>キニュウ</t>
    </rPh>
    <rPh sb="170" eb="172">
      <t>ドジョウ</t>
    </rPh>
    <rPh sb="172" eb="174">
      <t>ドソウ</t>
    </rPh>
    <rPh sb="174" eb="176">
      <t>カイリョウ</t>
    </rPh>
    <rPh sb="178" eb="180">
      <t>ケイシャ</t>
    </rPh>
    <rPh sb="181" eb="183">
      <t>カンワ</t>
    </rPh>
    <rPh sb="194" eb="196">
      <t>ドジョウ</t>
    </rPh>
    <rPh sb="196" eb="198">
      <t>ドソウ</t>
    </rPh>
    <rPh sb="199" eb="202">
      <t>ブツリテキ</t>
    </rPh>
    <rPh sb="203" eb="205">
      <t>カイリョウ</t>
    </rPh>
    <rPh sb="206" eb="208">
      <t>メンテキ</t>
    </rPh>
    <rPh sb="209" eb="211">
      <t>ケイシャ</t>
    </rPh>
    <rPh sb="212" eb="214">
      <t>カンワ</t>
    </rPh>
    <rPh sb="215" eb="216">
      <t>シュ</t>
    </rPh>
    <rPh sb="218" eb="220">
      <t>モクテキ</t>
    </rPh>
    <rPh sb="223" eb="225">
      <t>ゲンソク</t>
    </rPh>
    <rPh sb="228" eb="230">
      <t>ジュウキ</t>
    </rPh>
    <rPh sb="231" eb="232">
      <t>モチ</t>
    </rPh>
    <rPh sb="234" eb="236">
      <t>ドボク</t>
    </rPh>
    <rPh sb="236" eb="238">
      <t>コウジ</t>
    </rPh>
    <rPh sb="244" eb="246">
      <t>セツビ</t>
    </rPh>
    <rPh sb="247" eb="249">
      <t>シセツ</t>
    </rPh>
    <rPh sb="250" eb="252">
      <t>ジギョウ</t>
    </rPh>
    <rPh sb="258" eb="260">
      <t>シザイ</t>
    </rPh>
    <rPh sb="261" eb="263">
      <t>ブヒン</t>
    </rPh>
    <rPh sb="264" eb="266">
      <t>コウニュウ</t>
    </rPh>
    <rPh sb="269" eb="271">
      <t>ホジョ</t>
    </rPh>
    <rPh sb="271" eb="274">
      <t>タイショウガイ</t>
    </rPh>
    <rPh sb="278" eb="280">
      <t>タンジュン</t>
    </rPh>
    <rPh sb="281" eb="283">
      <t>コウシン</t>
    </rPh>
    <rPh sb="288" eb="290">
      <t>ホジョ</t>
    </rPh>
    <rPh sb="290" eb="293">
      <t>タイショウガイ</t>
    </rPh>
    <rPh sb="299" eb="301">
      <t>リュウイ</t>
    </rPh>
    <phoneticPr fontId="3"/>
  </si>
  <si>
    <t>「事業内容」の欄については、小規模園地整備を実施する場合は、（　）書で「園内道の整備」、「傾斜の緩和」、「土壌土層改良」、「排水路の整備」のいずれかを記入すること。</t>
    <rPh sb="1" eb="3">
      <t>ジギョウ</t>
    </rPh>
    <rPh sb="3" eb="5">
      <t>ナイヨウ</t>
    </rPh>
    <rPh sb="7" eb="8">
      <t>ラン</t>
    </rPh>
    <rPh sb="22" eb="24">
      <t>ジッシ</t>
    </rPh>
    <rPh sb="33" eb="34">
      <t>カ</t>
    </rPh>
    <rPh sb="62" eb="65">
      <t>ハイスイロ</t>
    </rPh>
    <rPh sb="66" eb="68">
      <t>セイビ</t>
    </rPh>
    <phoneticPr fontId="3"/>
  </si>
  <si>
    <t>「次年度完了（予定）分」の欄には、事務手続きが①に間に合わないものを記入。</t>
    <phoneticPr fontId="1"/>
  </si>
  <si>
    <t>「初年度完了（予定）分」の欄には、当協会への補助金支払請求書の提出が、２月下旬～３月上旬（毎年度、別途定める。）に間に合うものを記入。
　</t>
    <phoneticPr fontId="1"/>
  </si>
  <si>
    <t xml:space="preserve">「補助金」の欄の「初年度完了（予定）分」及び「次年度完了（予定）分」の区分については、次のとおりとすること。
</t>
    <rPh sb="9" eb="10">
      <t>ショ</t>
    </rPh>
    <rPh sb="20" eb="21">
      <t>オヨ</t>
    </rPh>
    <rPh sb="35" eb="37">
      <t>クブン</t>
    </rPh>
    <rPh sb="43" eb="44">
      <t>ツギ</t>
    </rPh>
    <phoneticPr fontId="3"/>
  </si>
  <si>
    <t xml:space="preserve"> 「果樹未収益期間支援事業」の「実施面積（受益面積）」の欄には、同一年度内に完了する改植（移動改植を含み補植改植を含まない。）、特認植栽、新植の合計面積が果樹未収益期間支援事業の下限面積（おおむね２アール）以上の場合に記入すること。
</t>
    <rPh sb="16" eb="18">
      <t>ジッシ</t>
    </rPh>
    <rPh sb="32" eb="34">
      <t>ドウイツ</t>
    </rPh>
    <rPh sb="34" eb="36">
      <t>ネンド</t>
    </rPh>
    <rPh sb="36" eb="37">
      <t>ナイ</t>
    </rPh>
    <rPh sb="38" eb="40">
      <t>カンリョウ</t>
    </rPh>
    <rPh sb="45" eb="47">
      <t>イドウ</t>
    </rPh>
    <rPh sb="47" eb="49">
      <t>カイショク</t>
    </rPh>
    <rPh sb="50" eb="51">
      <t>フク</t>
    </rPh>
    <rPh sb="52" eb="54">
      <t>ホショク</t>
    </rPh>
    <rPh sb="54" eb="56">
      <t>カイショク</t>
    </rPh>
    <rPh sb="57" eb="58">
      <t>フク</t>
    </rPh>
    <rPh sb="64" eb="66">
      <t>トクニン</t>
    </rPh>
    <rPh sb="66" eb="68">
      <t>ショクサイ</t>
    </rPh>
    <rPh sb="69" eb="71">
      <t>シンショク</t>
    </rPh>
    <rPh sb="72" eb="74">
      <t>ゴウケイ</t>
    </rPh>
    <phoneticPr fontId="3"/>
  </si>
  <si>
    <t>事業費の欄には、「実施面積（受益面積）」に4年間（農地中間管理機構が改植、新植を行った後に同機構により保全管理が行われた場合には、当該年数（１年に満たない日数は、これを切り捨てて得た年数。）を減じた年数。）及び助成単価55円／㎡を乗じた額を記入すること。</t>
    <phoneticPr fontId="1"/>
  </si>
  <si>
    <t>備考欄には、</t>
    <rPh sb="0" eb="3">
      <t>ビコウラン</t>
    </rPh>
    <phoneticPr fontId="3"/>
  </si>
  <si>
    <t xml:space="preserve">同一品種を改植する場合にあっては、その根拠となる産地計画に位置づけられている「生産性の向上に資する技術」、「優良系統」等を記入すること。
</t>
    <phoneticPr fontId="1"/>
  </si>
  <si>
    <t xml:space="preserve">仕入れに係る消費税等相当額について、これを減額した場合（課税事業者（一般））には「除税額○○円　うち補助金○○円」を、同税額がない場合には「該当なし」と、
　 同税額が明らかでない場合には「含税額」とそれぞれ記入するとともに、同税額を減額した場合には小計及び合計の欄の備考の欄に合計額（「除税額○○円　うち補助金○○円」）を記入すること。
</t>
    <phoneticPr fontId="1"/>
  </si>
  <si>
    <t>③</t>
    <phoneticPr fontId="1"/>
  </si>
  <si>
    <t>④</t>
    <phoneticPr fontId="1"/>
  </si>
  <si>
    <t xml:space="preserve">自然災害関連の改植の場合は、「被災園地」又は「被災園地と地続」と記入すること。
</t>
    <phoneticPr fontId="1"/>
  </si>
  <si>
    <t>認定新規就農者が新植を行う場合は「新規就農者」と記入すること。</t>
    <phoneticPr fontId="1"/>
  </si>
  <si>
    <t>⑤</t>
    <phoneticPr fontId="1"/>
  </si>
  <si>
    <t>　 計画を変更する場合又は計画と実績が異なる場合、変更前（計画）と変更後（実績）を対比できるように、数値が異なる部分についてのみ変更前（計画）を括弧書きで上段に記入するとともに、合計の欄において変更前（計画）の数値、変更後（実績）の数値及び差額をそれぞれ三段書きで記入する。</t>
    <rPh sb="2" eb="4">
      <t>ケイカク</t>
    </rPh>
    <rPh sb="5" eb="7">
      <t>ヘンコウ</t>
    </rPh>
    <rPh sb="9" eb="11">
      <t>バアイ</t>
    </rPh>
    <rPh sb="11" eb="12">
      <t>マタ</t>
    </rPh>
    <rPh sb="13" eb="15">
      <t>ケイカク</t>
    </rPh>
    <rPh sb="16" eb="18">
      <t>ジッセキ</t>
    </rPh>
    <rPh sb="19" eb="20">
      <t>コト</t>
    </rPh>
    <rPh sb="22" eb="24">
      <t>バアイ</t>
    </rPh>
    <rPh sb="25" eb="28">
      <t>ヘンコウマエ</t>
    </rPh>
    <rPh sb="29" eb="31">
      <t>ケイカク</t>
    </rPh>
    <rPh sb="33" eb="36">
      <t>ヘンコウゴ</t>
    </rPh>
    <rPh sb="37" eb="39">
      <t>ジッセキ</t>
    </rPh>
    <rPh sb="41" eb="43">
      <t>タイヒ</t>
    </rPh>
    <rPh sb="50" eb="52">
      <t>スウチ</t>
    </rPh>
    <rPh sb="53" eb="54">
      <t>コト</t>
    </rPh>
    <rPh sb="56" eb="58">
      <t>ブブン</t>
    </rPh>
    <rPh sb="64" eb="67">
      <t>ヘンコウマエ</t>
    </rPh>
    <rPh sb="68" eb="70">
      <t>ケイカク</t>
    </rPh>
    <rPh sb="72" eb="74">
      <t>カッコ</t>
    </rPh>
    <rPh sb="74" eb="75">
      <t>ガ</t>
    </rPh>
    <rPh sb="77" eb="79">
      <t>ジョウダン</t>
    </rPh>
    <rPh sb="80" eb="82">
      <t>キニュウ</t>
    </rPh>
    <rPh sb="89" eb="90">
      <t>ゴウ</t>
    </rPh>
    <rPh sb="90" eb="91">
      <t>ケイ</t>
    </rPh>
    <rPh sb="92" eb="93">
      <t>ラン</t>
    </rPh>
    <rPh sb="97" eb="100">
      <t>ヘンコウマエ</t>
    </rPh>
    <rPh sb="101" eb="103">
      <t>ケイカク</t>
    </rPh>
    <rPh sb="105" eb="107">
      <t>スウチ</t>
    </rPh>
    <rPh sb="108" eb="110">
      <t>ヘンコウ</t>
    </rPh>
    <rPh sb="110" eb="111">
      <t>ゴ</t>
    </rPh>
    <rPh sb="112" eb="114">
      <t>ジッセキ</t>
    </rPh>
    <rPh sb="116" eb="118">
      <t>スウチ</t>
    </rPh>
    <rPh sb="118" eb="119">
      <t>オヨ</t>
    </rPh>
    <rPh sb="120" eb="122">
      <t>サガク</t>
    </rPh>
    <rPh sb="127" eb="129">
      <t>サンダン</t>
    </rPh>
    <rPh sb="129" eb="130">
      <t>ガ</t>
    </rPh>
    <rPh sb="132" eb="134">
      <t>キニュウ</t>
    </rPh>
    <phoneticPr fontId="3"/>
  </si>
  <si>
    <t xml:space="preserve">農地中間管理機構が改植等を実施した後、当該園地において果樹未収益期間支援事業を事業申請する場合には、実施した改植等の内容（品種、面積、園地番号、事業費、補助金等）を所定の欄に記入するとともに、備考欄に
</t>
    <rPh sb="0" eb="2">
      <t>ノウチ</t>
    </rPh>
    <rPh sb="2" eb="4">
      <t>チュウカン</t>
    </rPh>
    <rPh sb="4" eb="6">
      <t>カンリ</t>
    </rPh>
    <rPh sb="6" eb="8">
      <t>キコウ</t>
    </rPh>
    <rPh sb="9" eb="11">
      <t>カイショク</t>
    </rPh>
    <rPh sb="11" eb="12">
      <t>トウ</t>
    </rPh>
    <rPh sb="13" eb="15">
      <t>ジッシ</t>
    </rPh>
    <rPh sb="17" eb="18">
      <t>ノチ</t>
    </rPh>
    <rPh sb="50" eb="52">
      <t>ジッシ</t>
    </rPh>
    <rPh sb="54" eb="56">
      <t>カイショク</t>
    </rPh>
    <rPh sb="56" eb="57">
      <t>トウ</t>
    </rPh>
    <rPh sb="58" eb="60">
      <t>ナイヨウ</t>
    </rPh>
    <rPh sb="82" eb="84">
      <t>ショテイ</t>
    </rPh>
    <rPh sb="85" eb="86">
      <t>ラン</t>
    </rPh>
    <rPh sb="87" eb="89">
      <t>キニュウ</t>
    </rPh>
    <rPh sb="96" eb="99">
      <t>ビコウラン</t>
    </rPh>
    <phoneticPr fontId="3"/>
  </si>
  <si>
    <t>改植を実施した機構名、年度、完了年月日、当該園地番号のほか、</t>
    <phoneticPr fontId="1"/>
  </si>
  <si>
    <t>果樹未収益期間支援事業を申請する担い手が、同機構から当該園地の所有権、貸借権等を取得する（した）年月日を記入すること。</t>
    <phoneticPr fontId="1"/>
  </si>
  <si>
    <t xml:space="preserve">補植改植を実施する場合には、
</t>
    <rPh sb="0" eb="2">
      <t>ホショク</t>
    </rPh>
    <rPh sb="2" eb="4">
      <t>カイショク</t>
    </rPh>
    <rPh sb="5" eb="7">
      <t>ジッシ</t>
    </rPh>
    <rPh sb="9" eb="11">
      <t>バアイ</t>
    </rPh>
    <phoneticPr fontId="3"/>
  </si>
  <si>
    <t xml:space="preserve">補助金の「初年度完了（予定）分」及び「次年度完了（予定）分」の欄をいずれも「○○年度完了（予定）分」と訂正し、補助金額を記入すること。
</t>
    <phoneticPr fontId="1"/>
  </si>
  <si>
    <t xml:space="preserve">表の欄外にある事業期間については、「初年度　事業着工（予定）：○○年○○月○○日　　→　　事業完了（予定）：○○年○○月○○日」、
　「次年度　事業着工（予定）：○○年　　○○月○○日　　→　　事業完了（予定）：○○年○○月○○日」を、
　いずれも「事業着工（予定）：○○年○○月○○日　　→　　事業完了（予定）：○○年○○月○○」と訂正して記入すること。
　なお、この場合、「植栽の翌々年度までに既存樹を伐採するものとする。」に留意すること。
 </t>
    <phoneticPr fontId="1"/>
  </si>
  <si>
    <r>
      <t>なお、品目を記入する場合、うんしゅうみかんでは、極早生、早生、普通</t>
    </r>
    <r>
      <rPr>
        <sz val="10"/>
        <color rgb="FFFF0000"/>
        <rFont val="ＭＳ 明朝"/>
        <family val="1"/>
        <charset val="128"/>
      </rPr>
      <t>、根域制限栽培</t>
    </r>
    <r>
      <rPr>
        <sz val="10"/>
        <color theme="1"/>
        <rFont val="ＭＳ 明朝"/>
        <family val="2"/>
        <charset val="128"/>
      </rPr>
      <t>のいずれかを、りんごでは</t>
    </r>
    <r>
      <rPr>
        <sz val="10"/>
        <color rgb="FFFF0000"/>
        <rFont val="ＭＳ 明朝"/>
        <family val="1"/>
        <charset val="128"/>
      </rPr>
      <t>、</t>
    </r>
    <r>
      <rPr>
        <strike/>
        <sz val="10"/>
        <color rgb="FFFF0000"/>
        <rFont val="ＭＳ 明朝"/>
        <family val="1"/>
        <charset val="128"/>
      </rPr>
      <t>,</t>
    </r>
    <r>
      <rPr>
        <sz val="10"/>
        <color theme="1"/>
        <rFont val="ＭＳ 明朝"/>
        <family val="2"/>
        <charset val="128"/>
      </rPr>
      <t>普通栽培、わい化栽培</t>
    </r>
    <r>
      <rPr>
        <sz val="10"/>
        <color rgb="FFFF0000"/>
        <rFont val="ＭＳ 明朝"/>
        <family val="1"/>
        <charset val="128"/>
      </rPr>
      <t>、新わい化栽培、超高密植栽培</t>
    </r>
    <r>
      <rPr>
        <sz val="10"/>
        <color theme="1"/>
        <rFont val="ＭＳ 明朝"/>
        <family val="2"/>
        <charset val="128"/>
      </rPr>
      <t>のいずれかを、なし</t>
    </r>
    <r>
      <rPr>
        <sz val="10"/>
        <color rgb="FFFF0000"/>
        <rFont val="ＭＳ 明朝"/>
        <family val="1"/>
        <charset val="128"/>
      </rPr>
      <t>では、普通栽培、ジョイント栽培、根域制限栽培</t>
    </r>
    <r>
      <rPr>
        <strike/>
        <sz val="10"/>
        <color rgb="FFFF0000"/>
        <rFont val="ＭＳ 明朝"/>
        <family val="1"/>
        <charset val="128"/>
      </rPr>
      <t>、かき、すももでは、普通栽培、ジョイント栽培</t>
    </r>
    <r>
      <rPr>
        <sz val="10"/>
        <color theme="1"/>
        <rFont val="ＭＳ 明朝"/>
        <family val="2"/>
        <charset val="128"/>
      </rPr>
      <t>のいずれかを、ぶどうでは、普通栽培、垣根栽培</t>
    </r>
    <r>
      <rPr>
        <sz val="10"/>
        <color rgb="FFFF0000"/>
        <rFont val="ＭＳ 明朝"/>
        <family val="1"/>
        <charset val="128"/>
      </rPr>
      <t>、根域制限栽培</t>
    </r>
    <r>
      <rPr>
        <sz val="10"/>
        <color theme="1"/>
        <rFont val="ＭＳ 明朝"/>
        <family val="2"/>
        <charset val="128"/>
      </rPr>
      <t>のいずれかを、かき</t>
    </r>
    <r>
      <rPr>
        <sz val="10"/>
        <color rgb="FFFF0000"/>
        <rFont val="ＭＳ 明朝"/>
        <family val="1"/>
        <charset val="128"/>
      </rPr>
      <t>及びすもも</t>
    </r>
    <r>
      <rPr>
        <sz val="10"/>
        <color theme="1"/>
        <rFont val="ＭＳ 明朝"/>
        <family val="2"/>
        <charset val="128"/>
      </rPr>
      <t xml:space="preserve">では普通栽培、ジョイント栽培のいずれかを記入すること。
</t>
    </r>
    <rPh sb="34" eb="40">
      <t>コンイキセイゲンサイバイ</t>
    </rPh>
    <rPh sb="65" eb="66">
      <t>シン</t>
    </rPh>
    <rPh sb="68" eb="69">
      <t>カ</t>
    </rPh>
    <rPh sb="69" eb="71">
      <t>サイバイ</t>
    </rPh>
    <rPh sb="72" eb="73">
      <t>チョウ</t>
    </rPh>
    <rPh sb="73" eb="74">
      <t>コウ</t>
    </rPh>
    <rPh sb="74" eb="76">
      <t>ミッショク</t>
    </rPh>
    <rPh sb="76" eb="78">
      <t>サイバイ</t>
    </rPh>
    <rPh sb="90" eb="92">
      <t>フツウ</t>
    </rPh>
    <rPh sb="92" eb="94">
      <t>サイバイ</t>
    </rPh>
    <rPh sb="100" eb="102">
      <t>サイバイ</t>
    </rPh>
    <rPh sb="103" eb="104">
      <t>コン</t>
    </rPh>
    <rPh sb="104" eb="105">
      <t>イキ</t>
    </rPh>
    <rPh sb="105" eb="107">
      <t>セイゲン</t>
    </rPh>
    <rPh sb="107" eb="109">
      <t>サイバイ</t>
    </rPh>
    <rPh sb="154" eb="160">
      <t>コンイキセイゲンサイバイ</t>
    </rPh>
    <rPh sb="169" eb="170">
      <t>オヨ</t>
    </rPh>
    <phoneticPr fontId="1"/>
  </si>
  <si>
    <r>
      <rPr>
        <sz val="10"/>
        <color theme="1"/>
        <rFont val="ＭＳ 明朝"/>
        <family val="2"/>
        <charset val="128"/>
      </rPr>
      <t>小規模園地整備、用水・かん水施設等の整備のみを実施する場合（優良品目・品種への転換と同時に実施しない場合）は、「転換</t>
    </r>
    <r>
      <rPr>
        <sz val="10"/>
        <color rgb="FFFF0000"/>
        <rFont val="ＭＳ 明朝"/>
        <family val="1"/>
        <charset val="128"/>
      </rPr>
      <t>先</t>
    </r>
    <r>
      <rPr>
        <strike/>
        <sz val="10"/>
        <color rgb="FFFF0000"/>
        <rFont val="ＭＳ 明朝"/>
        <family val="1"/>
        <charset val="128"/>
      </rPr>
      <t>元（現況）</t>
    </r>
    <r>
      <rPr>
        <sz val="10"/>
        <color theme="1"/>
        <rFont val="ＭＳ 明朝"/>
        <family val="2"/>
        <charset val="128"/>
      </rPr>
      <t xml:space="preserve">」の欄にその品目及び品種を記入すること。
</t>
    </r>
    <rPh sb="58" eb="59">
      <t>サキ</t>
    </rPh>
    <phoneticPr fontId="1"/>
  </si>
  <si>
    <r>
      <t>また、</t>
    </r>
    <r>
      <rPr>
        <strike/>
        <sz val="10"/>
        <color rgb="FFFF0000"/>
        <rFont val="ＭＳ 明朝"/>
        <family val="1"/>
        <charset val="128"/>
      </rPr>
      <t>廃園</t>
    </r>
    <r>
      <rPr>
        <sz val="10"/>
        <color rgb="FFFF0000"/>
        <rFont val="ＭＳ 明朝"/>
        <family val="1"/>
        <charset val="128"/>
      </rPr>
      <t>放任園発生防止</t>
    </r>
    <r>
      <rPr>
        <sz val="10"/>
        <rFont val="ＭＳ 明朝"/>
        <family val="1"/>
        <charset val="128"/>
      </rPr>
      <t>又は新植</t>
    </r>
    <r>
      <rPr>
        <sz val="10"/>
        <color theme="1"/>
        <rFont val="ＭＳ 明朝"/>
        <family val="2"/>
        <charset val="128"/>
      </rPr>
      <t>を実施する場合は、「転換</t>
    </r>
    <r>
      <rPr>
        <sz val="10"/>
        <color rgb="FFFF0000"/>
        <rFont val="ＭＳ 明朝"/>
        <family val="1"/>
        <charset val="128"/>
      </rPr>
      <t>先</t>
    </r>
    <r>
      <rPr>
        <strike/>
        <sz val="10"/>
        <color rgb="FFFF0000"/>
        <rFont val="ＭＳ 明朝"/>
        <family val="1"/>
        <charset val="128"/>
      </rPr>
      <t>元（現況）</t>
    </r>
    <r>
      <rPr>
        <sz val="10"/>
        <color theme="1"/>
        <rFont val="ＭＳ 明朝"/>
        <family val="2"/>
        <charset val="128"/>
      </rPr>
      <t>」の欄にその品目及び品種等を記入すること。</t>
    </r>
    <rPh sb="5" eb="8">
      <t>ホウニンエン</t>
    </rPh>
    <rPh sb="8" eb="10">
      <t>ハッセイ</t>
    </rPh>
    <rPh sb="10" eb="12">
      <t>ボウシ</t>
    </rPh>
    <rPh sb="28" eb="29">
      <t>サキ</t>
    </rPh>
    <phoneticPr fontId="1"/>
  </si>
  <si>
    <r>
      <t xml:space="preserve"> 自然災害関連の改植に合わせて果樹棚等の導入を行う場合には、「事業内容」の「改植」の次に行を挿入</t>
    </r>
    <r>
      <rPr>
        <strike/>
        <sz val="10"/>
        <color rgb="FFFF0000"/>
        <rFont val="ＭＳ 明朝"/>
        <family val="1"/>
        <charset val="128"/>
      </rPr>
      <t>するか「高接」の行を利用</t>
    </r>
    <r>
      <rPr>
        <sz val="10"/>
        <color theme="1"/>
        <rFont val="ＭＳ 明朝"/>
        <family val="2"/>
        <charset val="128"/>
      </rPr>
      <t xml:space="preserve">し、「事業内容」（「果樹棚等」を選択と記入）、「事業費」、「補助金」等を記入すること。
</t>
    </r>
    <rPh sb="76" eb="78">
      <t>センタク</t>
    </rPh>
    <phoneticPr fontId="3"/>
  </si>
  <si>
    <t>消費税等</t>
    <rPh sb="0" eb="3">
      <t>ショウヒゼイ</t>
    </rPh>
    <rPh sb="3" eb="4">
      <t>トウ</t>
    </rPh>
    <phoneticPr fontId="1"/>
  </si>
  <si>
    <t>除税額</t>
    <rPh sb="0" eb="1">
      <t>ショウジョ</t>
    </rPh>
    <rPh sb="1" eb="3">
      <t>ゼイガク</t>
    </rPh>
    <phoneticPr fontId="1"/>
  </si>
  <si>
    <t>うち補助金</t>
    <rPh sb="2" eb="5">
      <t>ホジョキン</t>
    </rPh>
    <phoneticPr fontId="1"/>
  </si>
  <si>
    <t>㎡</t>
  </si>
  <si>
    <t>小規模園地整備</t>
    <rPh sb="0" eb="7">
      <t>ショウキボエンチセイビ</t>
    </rPh>
    <phoneticPr fontId="1"/>
  </si>
  <si>
    <t>園内道の整備</t>
    <rPh sb="0" eb="3">
      <t>エンナイドウ</t>
    </rPh>
    <rPh sb="4" eb="6">
      <t>セイビ</t>
    </rPh>
    <phoneticPr fontId="1"/>
  </si>
  <si>
    <t>土壌土層改良</t>
    <rPh sb="0" eb="6">
      <t>ドジョウドソウカイリョウ</t>
    </rPh>
    <phoneticPr fontId="1"/>
  </si>
  <si>
    <t>特認事業</t>
    <rPh sb="0" eb="2">
      <t>トクニン</t>
    </rPh>
    <rPh sb="2" eb="4">
      <t>ジギョウ</t>
    </rPh>
    <phoneticPr fontId="1"/>
  </si>
  <si>
    <t>防霜施設の整備</t>
  </si>
  <si>
    <t>防風施設の整備</t>
    <rPh sb="1" eb="2">
      <t>カゼ</t>
    </rPh>
    <phoneticPr fontId="1"/>
  </si>
  <si>
    <t>整備事業小計</t>
    <rPh sb="0" eb="2">
      <t>セイビ</t>
    </rPh>
    <rPh sb="2" eb="4">
      <t>ジギョウ</t>
    </rPh>
    <rPh sb="4" eb="6">
      <t>ショウケイ</t>
    </rPh>
    <phoneticPr fontId="1"/>
  </si>
  <si>
    <t>合計（整備＋未収益）</t>
    <rPh sb="0" eb="2">
      <t>ゴウケイ</t>
    </rPh>
    <rPh sb="3" eb="5">
      <t>セイビ</t>
    </rPh>
    <rPh sb="6" eb="9">
      <t>ミシュウエキ</t>
    </rPh>
    <phoneticPr fontId="1"/>
  </si>
  <si>
    <t>新植</t>
    <phoneticPr fontId="1"/>
  </si>
  <si>
    <t>（小計）</t>
    <rPh sb="1" eb="3">
      <t>ショウケイ</t>
    </rPh>
    <phoneticPr fontId="1"/>
  </si>
  <si>
    <t>初年度完了</t>
    <rPh sb="0" eb="3">
      <t>ショネンド</t>
    </rPh>
    <rPh sb="3" eb="5">
      <t>カンリョウ</t>
    </rPh>
    <phoneticPr fontId="1"/>
  </si>
  <si>
    <t>次年度完了</t>
    <rPh sb="0" eb="3">
      <t>ジネンド</t>
    </rPh>
    <rPh sb="3" eb="5">
      <t>カンリョウ</t>
    </rPh>
    <phoneticPr fontId="1"/>
  </si>
  <si>
    <t>(予定)分　円</t>
    <rPh sb="6" eb="7">
      <t>エン</t>
    </rPh>
    <phoneticPr fontId="1"/>
  </si>
  <si>
    <t>優良品目・品種
への転換</t>
    <rPh sb="0" eb="4">
      <t>ユウリョウヒンモク</t>
    </rPh>
    <rPh sb="5" eb="7">
      <t>ヒンシュ</t>
    </rPh>
    <rPh sb="10" eb="12">
      <t>テンカン</t>
    </rPh>
    <phoneticPr fontId="1"/>
  </si>
  <si>
    <t>【合計一覧】</t>
    <rPh sb="1" eb="3">
      <t>ゴウケイ</t>
    </rPh>
    <rPh sb="3" eb="5">
      <t>イチラン</t>
    </rPh>
    <phoneticPr fontId="1"/>
  </si>
  <si>
    <r>
      <t>「転換元（現況）」、「転換先」の欄については、「事業内容」が優良品目・品種への転換もしくは優良品目・品種への転換と同時に小規模園地整備、用水・かん水施設等の整備を実施する場合、「転換元（現況）」、「転換先」の欄にそれぞれの品目及び品種を記入すること。</t>
    </r>
    <r>
      <rPr>
        <strike/>
        <sz val="10"/>
        <color rgb="FFFF0000"/>
        <rFont val="ＭＳ 明朝"/>
        <family val="1"/>
        <charset val="128"/>
      </rPr>
      <t>なお、省力樹形又は自己育成大苗使用に該当する場合は「省力樹形」、「自己育成大苗」とあわせて記入すること</t>
    </r>
    <r>
      <rPr>
        <sz val="10"/>
        <color rgb="FFFF0000"/>
        <rFont val="ＭＳ 明朝"/>
        <family val="1"/>
        <charset val="128"/>
      </rPr>
      <t>。【←P】残す？</t>
    </r>
    <r>
      <rPr>
        <sz val="10"/>
        <color theme="1"/>
        <rFont val="ＭＳ 明朝"/>
        <family val="2"/>
        <charset val="128"/>
      </rPr>
      <t xml:space="preserve">
</t>
    </r>
    <rPh sb="68" eb="70">
      <t>ヨウスイ</t>
    </rPh>
    <rPh sb="76" eb="77">
      <t>トウ</t>
    </rPh>
    <rPh sb="132" eb="133">
      <t>マタ</t>
    </rPh>
    <rPh sb="134" eb="136">
      <t>ジコ</t>
    </rPh>
    <rPh sb="136" eb="138">
      <t>イクセイ</t>
    </rPh>
    <rPh sb="138" eb="139">
      <t>オオ</t>
    </rPh>
    <rPh sb="139" eb="140">
      <t>ナエ</t>
    </rPh>
    <rPh sb="140" eb="142">
      <t>シヨウ</t>
    </rPh>
    <rPh sb="158" eb="160">
      <t>ジコ</t>
    </rPh>
    <rPh sb="160" eb="162">
      <t>イクセイ</t>
    </rPh>
    <rPh sb="162" eb="163">
      <t>オオ</t>
    </rPh>
    <rPh sb="163" eb="164">
      <t>ナエ</t>
    </rPh>
    <rPh sb="181" eb="182">
      <t>ノコ</t>
    </rPh>
    <phoneticPr fontId="3"/>
  </si>
  <si>
    <t xml:space="preserve">支援対象者（農業者等）の仕入れに係る消費税の課税区分、「免税事業者」、「課税事業者（一般）」、「課税事業者（簡易）」が明らかな場合には、 それぞれ、免税、一般、簡易のいずれかを記入する。
</t>
    <phoneticPr fontId="1"/>
  </si>
  <si>
    <t>「助成単価（定額・定率）」の欄には、補助率が定額助成のものについては助成単価（○○円／㎡）を、補助率が定率助成のものついては1／2以内と記入すること。</t>
    <rPh sb="22" eb="24">
      <t>テイガク</t>
    </rPh>
    <rPh sb="24" eb="26">
      <t>ジョセイ</t>
    </rPh>
    <rPh sb="34" eb="36">
      <t>ジョセイ</t>
    </rPh>
    <rPh sb="36" eb="38">
      <t>タンカ</t>
    </rPh>
    <rPh sb="41" eb="42">
      <t>エン</t>
    </rPh>
    <rPh sb="47" eb="50">
      <t>ホジョリツ</t>
    </rPh>
    <rPh sb="51" eb="53">
      <t>テイリツ</t>
    </rPh>
    <rPh sb="53" eb="55">
      <t>ジョセイ</t>
    </rPh>
    <rPh sb="65" eb="67">
      <t>イナイ</t>
    </rPh>
    <rPh sb="68" eb="70">
      <t>キニュウ</t>
    </rPh>
    <phoneticPr fontId="3"/>
  </si>
  <si>
    <r>
      <t xml:space="preserve">  １園地で複数の事業内容を実施し、現行の様式で行</t>
    </r>
    <r>
      <rPr>
        <sz val="10"/>
        <color rgb="FFFF0000"/>
        <rFont val="ＭＳ 明朝"/>
        <family val="1"/>
        <charset val="128"/>
      </rPr>
      <t>・列</t>
    </r>
    <r>
      <rPr>
        <sz val="10"/>
        <color theme="1"/>
        <rFont val="ＭＳ 明朝"/>
        <family val="2"/>
        <charset val="128"/>
      </rPr>
      <t>が不足する場合は、必要に応じて行を追加すること。又、不要な行</t>
    </r>
    <r>
      <rPr>
        <sz val="10"/>
        <color rgb="FFFF0000"/>
        <rFont val="ＭＳ 明朝"/>
        <family val="1"/>
        <charset val="128"/>
      </rPr>
      <t>・列</t>
    </r>
    <r>
      <rPr>
        <sz val="10"/>
        <color theme="1"/>
        <rFont val="ＭＳ 明朝"/>
        <family val="2"/>
        <charset val="128"/>
      </rPr>
      <t>を</t>
    </r>
    <r>
      <rPr>
        <strike/>
        <sz val="10"/>
        <color rgb="FFFF0000"/>
        <rFont val="ＭＳ 明朝"/>
        <family val="1"/>
        <charset val="128"/>
      </rPr>
      <t>削除</t>
    </r>
    <r>
      <rPr>
        <sz val="10"/>
        <color rgb="FFFF0000"/>
        <rFont val="ＭＳ 明朝"/>
        <family val="1"/>
        <charset val="128"/>
      </rPr>
      <t>非表示に</t>
    </r>
    <r>
      <rPr>
        <sz val="10"/>
        <color theme="1"/>
        <rFont val="ＭＳ 明朝"/>
        <family val="2"/>
        <charset val="128"/>
      </rPr>
      <t>してもよい。</t>
    </r>
    <rPh sb="3" eb="5">
      <t>エンチ</t>
    </rPh>
    <rPh sb="6" eb="8">
      <t>フクスウ</t>
    </rPh>
    <rPh sb="9" eb="11">
      <t>ジギョウ</t>
    </rPh>
    <rPh sb="11" eb="13">
      <t>ナイヨウ</t>
    </rPh>
    <rPh sb="14" eb="16">
      <t>ジッシ</t>
    </rPh>
    <rPh sb="18" eb="20">
      <t>ゲンコウ</t>
    </rPh>
    <rPh sb="21" eb="23">
      <t>ヨウシキ</t>
    </rPh>
    <rPh sb="24" eb="25">
      <t>ギョウ</t>
    </rPh>
    <rPh sb="26" eb="27">
      <t>レツ</t>
    </rPh>
    <rPh sb="28" eb="30">
      <t>フソク</t>
    </rPh>
    <rPh sb="32" eb="34">
      <t>バアイ</t>
    </rPh>
    <rPh sb="36" eb="38">
      <t>ヒツヨウ</t>
    </rPh>
    <rPh sb="39" eb="40">
      <t>オウ</t>
    </rPh>
    <rPh sb="42" eb="43">
      <t>ギョウ</t>
    </rPh>
    <rPh sb="44" eb="46">
      <t>ツイカ</t>
    </rPh>
    <rPh sb="51" eb="52">
      <t>マタ</t>
    </rPh>
    <rPh sb="53" eb="55">
      <t>フヨウ</t>
    </rPh>
    <rPh sb="56" eb="57">
      <t>ギョウ</t>
    </rPh>
    <rPh sb="60" eb="62">
      <t>サクジョ</t>
    </rPh>
    <rPh sb="62" eb="65">
      <t>ヒヒョウジ</t>
    </rPh>
    <phoneticPr fontId="3"/>
  </si>
  <si>
    <t>１　事業内容の（　）内には、該当する内容を記入すること（例えば、「園内道の整備」、「防風施設の整備」など）。</t>
    <rPh sb="2" eb="4">
      <t>ジギョウ</t>
    </rPh>
    <rPh sb="4" eb="6">
      <t>ナイヨウ</t>
    </rPh>
    <rPh sb="10" eb="11">
      <t>ナイ</t>
    </rPh>
    <rPh sb="14" eb="16">
      <t>ガイトウ</t>
    </rPh>
    <rPh sb="18" eb="20">
      <t>ナイヨウ</t>
    </rPh>
    <rPh sb="21" eb="23">
      <t>キニュウ</t>
    </rPh>
    <rPh sb="28" eb="29">
      <t>タト</t>
    </rPh>
    <rPh sb="33" eb="36">
      <t>エンナイドウ</t>
    </rPh>
    <rPh sb="37" eb="39">
      <t>セイビ</t>
    </rPh>
    <rPh sb="42" eb="44">
      <t>ボウフウ</t>
    </rPh>
    <rPh sb="44" eb="46">
      <t>シセツ</t>
    </rPh>
    <rPh sb="47" eb="49">
      <t>セイビ</t>
    </rPh>
    <phoneticPr fontId="1"/>
  </si>
  <si>
    <r>
      <rPr>
        <b/>
        <sz val="12"/>
        <color theme="1"/>
        <rFont val="ＭＳ ゴシック"/>
        <family val="3"/>
        <charset val="128"/>
      </rPr>
      <t>産地総括表（果樹経営支援対策事業実施計画（実績報告）</t>
    </r>
    <phoneticPr fontId="1"/>
  </si>
  <si>
    <r>
      <rPr>
        <sz val="10"/>
        <color theme="1"/>
        <rFont val="ＭＳ ゴシック"/>
        <family val="3"/>
        <charset val="128"/>
      </rPr>
      <t>都道府県名</t>
    </r>
    <rPh sb="0" eb="4">
      <t>トドウフケン</t>
    </rPh>
    <rPh sb="4" eb="5">
      <t>メイ</t>
    </rPh>
    <phoneticPr fontId="1"/>
  </si>
  <si>
    <r>
      <rPr>
        <sz val="10"/>
        <color theme="1"/>
        <rFont val="ＭＳ ゴシック"/>
        <family val="3"/>
        <charset val="128"/>
      </rPr>
      <t>産地協議会名</t>
    </r>
    <rPh sb="0" eb="2">
      <t>サンチ</t>
    </rPh>
    <rPh sb="2" eb="5">
      <t>キョウギカイ</t>
    </rPh>
    <rPh sb="5" eb="6">
      <t>メイ</t>
    </rPh>
    <phoneticPr fontId="1"/>
  </si>
  <si>
    <r>
      <rPr>
        <sz val="10"/>
        <color theme="1"/>
        <rFont val="ＭＳ ゴシック"/>
        <family val="3"/>
        <charset val="128"/>
      </rPr>
      <t>園地番号</t>
    </r>
    <rPh sb="0" eb="2">
      <t>エンチ</t>
    </rPh>
    <rPh sb="2" eb="4">
      <t>バンゴウ</t>
    </rPh>
    <phoneticPr fontId="1"/>
  </si>
  <si>
    <r>
      <rPr>
        <sz val="10"/>
        <color theme="1"/>
        <rFont val="ＭＳ ゴシック"/>
        <family val="3"/>
        <charset val="128"/>
      </rPr>
      <t>申請区分</t>
    </r>
    <rPh sb="0" eb="2">
      <t>シンセイ</t>
    </rPh>
    <rPh sb="2" eb="4">
      <t>クブン</t>
    </rPh>
    <phoneticPr fontId="1"/>
  </si>
  <si>
    <r>
      <rPr>
        <sz val="10"/>
        <color theme="1"/>
        <rFont val="ＭＳ ゴシック"/>
        <family val="3"/>
        <charset val="128"/>
      </rPr>
      <t>支援対
象者名</t>
    </r>
    <rPh sb="0" eb="2">
      <t>シエン</t>
    </rPh>
    <rPh sb="2" eb="3">
      <t>タイ</t>
    </rPh>
    <rPh sb="4" eb="5">
      <t>ゾウ</t>
    </rPh>
    <rPh sb="5" eb="6">
      <t>シャ</t>
    </rPh>
    <rPh sb="6" eb="7">
      <t>メイ</t>
    </rPh>
    <phoneticPr fontId="1"/>
  </si>
  <si>
    <r>
      <rPr>
        <sz val="7"/>
        <color theme="1"/>
        <rFont val="ＭＳ ゴシック"/>
        <family val="3"/>
        <charset val="128"/>
      </rPr>
      <t>果樹未収益期間支援事業対象者確認欄</t>
    </r>
    <rPh sb="0" eb="2">
      <t>カジュ</t>
    </rPh>
    <rPh sb="2" eb="5">
      <t>ミシュウエキ</t>
    </rPh>
    <rPh sb="5" eb="7">
      <t>キカン</t>
    </rPh>
    <rPh sb="7" eb="9">
      <t>シエン</t>
    </rPh>
    <rPh sb="9" eb="11">
      <t>ジギョウ</t>
    </rPh>
    <rPh sb="11" eb="13">
      <t>タイショウ</t>
    </rPh>
    <rPh sb="13" eb="14">
      <t>シャ</t>
    </rPh>
    <rPh sb="14" eb="16">
      <t>カクニン</t>
    </rPh>
    <rPh sb="16" eb="17">
      <t>ラン</t>
    </rPh>
    <phoneticPr fontId="1"/>
  </si>
  <si>
    <r>
      <rPr>
        <sz val="10"/>
        <color theme="1"/>
        <rFont val="ＭＳ ゴシック"/>
        <family val="3"/>
        <charset val="128"/>
      </rPr>
      <t>転換元（現況）</t>
    </r>
    <rPh sb="0" eb="2">
      <t>テンカン</t>
    </rPh>
    <rPh sb="2" eb="3">
      <t>モト</t>
    </rPh>
    <rPh sb="4" eb="6">
      <t>ゲンキョウ</t>
    </rPh>
    <phoneticPr fontId="1"/>
  </si>
  <si>
    <r>
      <rPr>
        <sz val="10"/>
        <color theme="1"/>
        <rFont val="ＭＳ ゴシック"/>
        <family val="3"/>
        <charset val="128"/>
      </rPr>
      <t>転換先</t>
    </r>
    <rPh sb="0" eb="2">
      <t>テンカン</t>
    </rPh>
    <rPh sb="2" eb="3">
      <t>サキ</t>
    </rPh>
    <phoneticPr fontId="1"/>
  </si>
  <si>
    <r>
      <rPr>
        <sz val="10"/>
        <color theme="1"/>
        <rFont val="ＭＳ ゴシック"/>
        <family val="3"/>
        <charset val="128"/>
      </rPr>
      <t>課税の区分</t>
    </r>
    <rPh sb="0" eb="2">
      <t>カゼイ</t>
    </rPh>
    <rPh sb="3" eb="5">
      <t>クブン</t>
    </rPh>
    <phoneticPr fontId="1"/>
  </si>
  <si>
    <r>
      <rPr>
        <sz val="10"/>
        <color theme="1"/>
        <rFont val="ＭＳ ゴシック"/>
        <family val="3"/>
        <charset val="128"/>
      </rPr>
      <t>事業内容</t>
    </r>
    <rPh sb="0" eb="2">
      <t>ジギョウ</t>
    </rPh>
    <rPh sb="2" eb="4">
      <t>ナイヨウ</t>
    </rPh>
    <phoneticPr fontId="1"/>
  </si>
  <si>
    <r>
      <rPr>
        <sz val="10"/>
        <color theme="1"/>
        <rFont val="ＭＳ ゴシック"/>
        <family val="3"/>
        <charset val="128"/>
      </rPr>
      <t>整備事業　計</t>
    </r>
    <rPh sb="0" eb="2">
      <t>セイビ</t>
    </rPh>
    <rPh sb="2" eb="4">
      <t>ジギョウ</t>
    </rPh>
    <rPh sb="5" eb="6">
      <t>ケイ</t>
    </rPh>
    <phoneticPr fontId="1"/>
  </si>
  <si>
    <r>
      <rPr>
        <sz val="10"/>
        <color theme="1"/>
        <rFont val="ＭＳ ゴシック"/>
        <family val="3"/>
        <charset val="128"/>
      </rPr>
      <t>果樹未収益期間支援事業</t>
    </r>
    <rPh sb="0" eb="11">
      <t>カジュミシュウエキキカンシエンジギョウ</t>
    </rPh>
    <phoneticPr fontId="1"/>
  </si>
  <si>
    <r>
      <rPr>
        <sz val="10"/>
        <color theme="1"/>
        <rFont val="ＭＳ ゴシック"/>
        <family val="3"/>
        <charset val="128"/>
      </rPr>
      <t>整備事＋未収益事業
合　　計</t>
    </r>
    <rPh sb="0" eb="2">
      <t>セイビ</t>
    </rPh>
    <rPh sb="2" eb="3">
      <t>コト</t>
    </rPh>
    <rPh sb="4" eb="7">
      <t>ミシュウエキ</t>
    </rPh>
    <rPh sb="7" eb="9">
      <t>ジギョウ</t>
    </rPh>
    <rPh sb="10" eb="11">
      <t>ゴウ</t>
    </rPh>
    <rPh sb="13" eb="14">
      <t>ケイ</t>
    </rPh>
    <phoneticPr fontId="1"/>
  </si>
  <si>
    <r>
      <rPr>
        <sz val="10"/>
        <color theme="1"/>
        <rFont val="ＭＳ ゴシック"/>
        <family val="3"/>
        <charset val="128"/>
      </rPr>
      <t>消費税等</t>
    </r>
    <rPh sb="0" eb="3">
      <t>ショウヒゼイ</t>
    </rPh>
    <rPh sb="3" eb="4">
      <t>トウ</t>
    </rPh>
    <phoneticPr fontId="1"/>
  </si>
  <si>
    <r>
      <rPr>
        <sz val="10"/>
        <color theme="1"/>
        <rFont val="ＭＳ ゴシック"/>
        <family val="3"/>
        <charset val="128"/>
      </rPr>
      <t xml:space="preserve">備考
</t>
    </r>
    <r>
      <rPr>
        <sz val="9"/>
        <color theme="1"/>
        <rFont val="ＭＳ ゴシック"/>
        <family val="3"/>
        <charset val="128"/>
      </rPr>
      <t>（自然災害等）</t>
    </r>
    <rPh sb="0" eb="2">
      <t>ビコウ</t>
    </rPh>
    <rPh sb="4" eb="6">
      <t>シゼン</t>
    </rPh>
    <rPh sb="6" eb="8">
      <t>サイガイ</t>
    </rPh>
    <rPh sb="8" eb="9">
      <t>トウ</t>
    </rPh>
    <phoneticPr fontId="1"/>
  </si>
  <si>
    <r>
      <rPr>
        <sz val="10"/>
        <color theme="1"/>
        <rFont val="ＭＳ 明朝"/>
        <family val="2"/>
        <charset val="128"/>
      </rPr>
      <t>品種</t>
    </r>
    <rPh sb="0" eb="2">
      <t>ヒンシュ</t>
    </rPh>
    <phoneticPr fontId="1"/>
  </si>
  <si>
    <r>
      <rPr>
        <sz val="10"/>
        <color theme="1"/>
        <rFont val="ＭＳ ゴシック"/>
        <family val="3"/>
        <charset val="128"/>
      </rPr>
      <t>優良品目・品種への転換</t>
    </r>
    <rPh sb="0" eb="2">
      <t>ユウリョウ</t>
    </rPh>
    <rPh sb="2" eb="4">
      <t>ヒンモク</t>
    </rPh>
    <rPh sb="5" eb="7">
      <t>ヒンシュ</t>
    </rPh>
    <rPh sb="9" eb="11">
      <t>テンカン</t>
    </rPh>
    <phoneticPr fontId="1"/>
  </si>
  <si>
    <r>
      <rPr>
        <sz val="10"/>
        <color theme="1"/>
        <rFont val="ＭＳ ゴシック"/>
        <family val="3"/>
        <charset val="128"/>
      </rPr>
      <t>新植</t>
    </r>
    <rPh sb="0" eb="2">
      <t>シンショク</t>
    </rPh>
    <phoneticPr fontId="1"/>
  </si>
  <si>
    <r>
      <rPr>
        <sz val="10"/>
        <color theme="1"/>
        <rFont val="ＭＳ ゴシック"/>
        <family val="3"/>
        <charset val="128"/>
      </rPr>
      <t>小規模園地整備</t>
    </r>
  </si>
  <si>
    <r>
      <rPr>
        <sz val="10"/>
        <color theme="1"/>
        <rFont val="ＭＳ ゴシック"/>
        <family val="3"/>
        <charset val="128"/>
      </rPr>
      <t>小規模園地整備　計</t>
    </r>
    <rPh sb="0" eb="7">
      <t>ショウキボエンチセイビ</t>
    </rPh>
    <rPh sb="8" eb="9">
      <t>ケイ</t>
    </rPh>
    <phoneticPr fontId="1"/>
  </si>
  <si>
    <r>
      <rPr>
        <sz val="10"/>
        <color theme="1"/>
        <rFont val="ＭＳ ゴシック"/>
        <family val="3"/>
        <charset val="128"/>
      </rPr>
      <t>特認事業</t>
    </r>
  </si>
  <si>
    <r>
      <rPr>
        <sz val="10"/>
        <color theme="1"/>
        <rFont val="ＭＳ ゴシック"/>
        <family val="3"/>
        <charset val="128"/>
      </rPr>
      <t>特認事業　小計</t>
    </r>
    <rPh sb="0" eb="2">
      <t>トクニン</t>
    </rPh>
    <rPh sb="2" eb="4">
      <t>ジギョウ</t>
    </rPh>
    <rPh sb="5" eb="7">
      <t>ショウケイ</t>
    </rPh>
    <phoneticPr fontId="1"/>
  </si>
  <si>
    <r>
      <rPr>
        <sz val="10"/>
        <color theme="1"/>
        <rFont val="ＭＳ ゴシック"/>
        <family val="3"/>
        <charset val="128"/>
      </rPr>
      <t>整備事業分</t>
    </r>
    <rPh sb="0" eb="2">
      <t>セイビ</t>
    </rPh>
    <rPh sb="2" eb="4">
      <t>ジギョウ</t>
    </rPh>
    <rPh sb="4" eb="5">
      <t>ブン</t>
    </rPh>
    <phoneticPr fontId="1"/>
  </si>
  <si>
    <r>
      <rPr>
        <sz val="10"/>
        <color theme="1"/>
        <rFont val="ＭＳ ゴシック"/>
        <family val="3"/>
        <charset val="128"/>
      </rPr>
      <t>未収益期間支援事業分</t>
    </r>
    <rPh sb="0" eb="3">
      <t>ミシュウエキ</t>
    </rPh>
    <rPh sb="3" eb="5">
      <t>キカン</t>
    </rPh>
    <rPh sb="5" eb="7">
      <t>シエン</t>
    </rPh>
    <rPh sb="7" eb="9">
      <t>ジギョウ</t>
    </rPh>
    <rPh sb="9" eb="10">
      <t>ブン</t>
    </rPh>
    <phoneticPr fontId="1"/>
  </si>
  <si>
    <r>
      <t>(</t>
    </r>
    <r>
      <rPr>
        <sz val="8"/>
        <color theme="1"/>
        <rFont val="ＭＳ 明朝"/>
        <family val="2"/>
        <charset val="128"/>
      </rPr>
      <t>参考</t>
    </r>
    <r>
      <rPr>
        <sz val="8"/>
        <color theme="1"/>
        <rFont val="Lucida Sans"/>
        <family val="2"/>
      </rPr>
      <t>)</t>
    </r>
    <r>
      <rPr>
        <sz val="8"/>
        <color theme="1"/>
        <rFont val="ＭＳ 明朝"/>
        <family val="2"/>
        <charset val="128"/>
      </rPr>
      <t>改植及び新植の場合：下限本数</t>
    </r>
    <r>
      <rPr>
        <sz val="8"/>
        <color theme="1"/>
        <rFont val="Lucida Sans"/>
        <family val="2"/>
      </rPr>
      <t>(</t>
    </r>
    <r>
      <rPr>
        <sz val="8"/>
        <color theme="1"/>
        <rFont val="ＭＳ 明朝"/>
        <family val="2"/>
        <charset val="128"/>
      </rPr>
      <t>本</t>
    </r>
    <r>
      <rPr>
        <sz val="8"/>
        <color theme="1"/>
        <rFont val="Lucida Sans"/>
        <family val="2"/>
      </rPr>
      <t>/10a)</t>
    </r>
    <rPh sb="1" eb="3">
      <t>サンコウ</t>
    </rPh>
    <rPh sb="4" eb="6">
      <t>カイショク</t>
    </rPh>
    <rPh sb="6" eb="7">
      <t>オヨ</t>
    </rPh>
    <rPh sb="8" eb="10">
      <t>シンショク</t>
    </rPh>
    <rPh sb="11" eb="13">
      <t>バアイ</t>
    </rPh>
    <rPh sb="14" eb="16">
      <t>カゲン</t>
    </rPh>
    <rPh sb="16" eb="18">
      <t>ホンスウ</t>
    </rPh>
    <rPh sb="19" eb="20">
      <t>ホン</t>
    </rPh>
    <phoneticPr fontId="1"/>
  </si>
  <si>
    <r>
      <rPr>
        <sz val="10"/>
        <color theme="1"/>
        <rFont val="ＭＳ ゴシック"/>
        <family val="3"/>
        <charset val="128"/>
      </rPr>
      <t>改植</t>
    </r>
    <rPh sb="0" eb="2">
      <t>カイショク</t>
    </rPh>
    <phoneticPr fontId="1"/>
  </si>
  <si>
    <r>
      <rPr>
        <sz val="10"/>
        <color theme="1"/>
        <rFont val="ＭＳ 明朝"/>
        <family val="2"/>
        <charset val="128"/>
      </rPr>
      <t>高接</t>
    </r>
    <rPh sb="0" eb="1">
      <t>コウ</t>
    </rPh>
    <rPh sb="1" eb="2">
      <t>セツ</t>
    </rPh>
    <phoneticPr fontId="1"/>
  </si>
  <si>
    <r>
      <rPr>
        <sz val="10"/>
        <color theme="1"/>
        <rFont val="ＭＳ ゴシック"/>
        <family val="3"/>
        <charset val="128"/>
      </rPr>
      <t>単価</t>
    </r>
    <rPh sb="0" eb="2">
      <t>タンカ</t>
    </rPh>
    <phoneticPr fontId="1"/>
  </si>
  <si>
    <r>
      <rPr>
        <sz val="10"/>
        <color theme="1"/>
        <rFont val="ＭＳ ゴシック"/>
        <family val="3"/>
        <charset val="128"/>
      </rPr>
      <t>園地数</t>
    </r>
    <rPh sb="0" eb="2">
      <t>エンチ</t>
    </rPh>
    <rPh sb="2" eb="3">
      <t>スウ</t>
    </rPh>
    <phoneticPr fontId="1"/>
  </si>
  <si>
    <r>
      <rPr>
        <sz val="10"/>
        <color theme="1"/>
        <rFont val="ＭＳ ゴシック"/>
        <family val="3"/>
        <charset val="128"/>
      </rPr>
      <t>面積</t>
    </r>
    <rPh sb="0" eb="2">
      <t>メンセキ</t>
    </rPh>
    <phoneticPr fontId="1"/>
  </si>
  <si>
    <r>
      <rPr>
        <sz val="10"/>
        <color theme="1"/>
        <rFont val="ＭＳ ゴシック"/>
        <family val="3"/>
        <charset val="128"/>
      </rPr>
      <t>事業費</t>
    </r>
    <rPh sb="0" eb="3">
      <t>ジギョウヒ</t>
    </rPh>
    <phoneticPr fontId="1"/>
  </si>
  <si>
    <r>
      <rPr>
        <sz val="10"/>
        <color theme="1"/>
        <rFont val="ＭＳ 明朝"/>
        <family val="2"/>
        <charset val="128"/>
      </rPr>
      <t>補助金</t>
    </r>
    <rPh sb="0" eb="2">
      <t>ホジョ</t>
    </rPh>
    <phoneticPr fontId="1"/>
  </si>
  <si>
    <r>
      <rPr>
        <sz val="10"/>
        <color theme="1"/>
        <rFont val="ＭＳ ゴシック"/>
        <family val="3"/>
        <charset val="128"/>
      </rPr>
      <t>合計</t>
    </r>
    <rPh sb="0" eb="2">
      <t>ゴウケイ</t>
    </rPh>
    <phoneticPr fontId="1"/>
  </si>
  <si>
    <r>
      <rPr>
        <sz val="9"/>
        <color theme="1"/>
        <rFont val="ＭＳ ゴシック"/>
        <family val="3"/>
        <charset val="128"/>
      </rPr>
      <t>初年度完了</t>
    </r>
    <r>
      <rPr>
        <sz val="9"/>
        <color theme="1"/>
        <rFont val="Lucida Sans"/>
        <family val="2"/>
      </rPr>
      <t>(</t>
    </r>
    <r>
      <rPr>
        <sz val="9"/>
        <color theme="1"/>
        <rFont val="ＭＳ ゴシック"/>
        <family val="3"/>
        <charset val="128"/>
      </rPr>
      <t>予定</t>
    </r>
    <r>
      <rPr>
        <sz val="9"/>
        <color theme="1"/>
        <rFont val="Lucida Sans"/>
        <family val="2"/>
      </rPr>
      <t>)</t>
    </r>
    <r>
      <rPr>
        <sz val="9"/>
        <color theme="1"/>
        <rFont val="ＭＳ ゴシック"/>
        <family val="3"/>
        <charset val="128"/>
      </rPr>
      <t>分</t>
    </r>
    <rPh sb="0" eb="3">
      <t>ショネンド</t>
    </rPh>
    <rPh sb="3" eb="5">
      <t>カンリョウ</t>
    </rPh>
    <rPh sb="6" eb="8">
      <t>ヨテイ</t>
    </rPh>
    <rPh sb="9" eb="10">
      <t>ブン</t>
    </rPh>
    <phoneticPr fontId="1"/>
  </si>
  <si>
    <r>
      <rPr>
        <sz val="9"/>
        <color theme="1"/>
        <rFont val="ＭＳ ゴシック"/>
        <family val="3"/>
        <charset val="128"/>
      </rPr>
      <t>次年度完了</t>
    </r>
    <r>
      <rPr>
        <sz val="9"/>
        <color theme="1"/>
        <rFont val="Lucida Sans"/>
        <family val="2"/>
      </rPr>
      <t>(</t>
    </r>
    <r>
      <rPr>
        <sz val="9"/>
        <color theme="1"/>
        <rFont val="ＭＳ ゴシック"/>
        <family val="3"/>
        <charset val="128"/>
      </rPr>
      <t>予定</t>
    </r>
    <r>
      <rPr>
        <sz val="9"/>
        <color theme="1"/>
        <rFont val="Lucida Sans"/>
        <family val="2"/>
      </rPr>
      <t>)</t>
    </r>
    <r>
      <rPr>
        <sz val="9"/>
        <color theme="1"/>
        <rFont val="ＭＳ ゴシック"/>
        <family val="3"/>
        <charset val="128"/>
      </rPr>
      <t>分</t>
    </r>
    <rPh sb="0" eb="3">
      <t>ジネンド</t>
    </rPh>
    <rPh sb="3" eb="5">
      <t>カンリョウ</t>
    </rPh>
    <rPh sb="6" eb="8">
      <t>ヨテイ</t>
    </rPh>
    <rPh sb="9" eb="10">
      <t>ブン</t>
    </rPh>
    <phoneticPr fontId="1"/>
  </si>
  <si>
    <r>
      <rPr>
        <sz val="9"/>
        <color theme="1"/>
        <rFont val="ＭＳ ゴシック"/>
        <family val="3"/>
        <charset val="128"/>
      </rPr>
      <t>除税額</t>
    </r>
    <rPh sb="0" eb="1">
      <t>ショウジョ</t>
    </rPh>
    <rPh sb="1" eb="3">
      <t>ゼイガク</t>
    </rPh>
    <phoneticPr fontId="1"/>
  </si>
  <si>
    <r>
      <rPr>
        <sz val="9"/>
        <color theme="1"/>
        <rFont val="ＭＳ ゴシック"/>
        <family val="3"/>
        <charset val="128"/>
      </rPr>
      <t>うち補助金</t>
    </r>
    <rPh sb="2" eb="5">
      <t>ホジョキン</t>
    </rPh>
    <phoneticPr fontId="1"/>
  </si>
  <si>
    <r>
      <rPr>
        <sz val="10"/>
        <color theme="1"/>
        <rFont val="ＭＳ ゴシック"/>
        <family val="3"/>
        <charset val="128"/>
      </rPr>
      <t>円</t>
    </r>
    <r>
      <rPr>
        <sz val="10"/>
        <color theme="1"/>
        <rFont val="Lucida Sans"/>
        <family val="2"/>
      </rPr>
      <t>/</t>
    </r>
    <r>
      <rPr>
        <sz val="10"/>
        <color theme="1"/>
        <rFont val="ＭＳ ゴシック"/>
        <family val="3"/>
        <charset val="128"/>
      </rPr>
      <t>㎡</t>
    </r>
    <rPh sb="0" eb="1">
      <t>エン</t>
    </rPh>
    <phoneticPr fontId="1"/>
  </si>
  <si>
    <r>
      <rPr>
        <sz val="10"/>
        <color theme="1"/>
        <rFont val="ＭＳ ゴシック"/>
        <family val="3"/>
        <charset val="128"/>
      </rPr>
      <t>㎡</t>
    </r>
    <phoneticPr fontId="1"/>
  </si>
  <si>
    <r>
      <rPr>
        <sz val="10"/>
        <color theme="1"/>
        <rFont val="ＭＳ ゴシック"/>
        <family val="3"/>
        <charset val="128"/>
      </rPr>
      <t>円</t>
    </r>
    <rPh sb="0" eb="1">
      <t>エン</t>
    </rPh>
    <phoneticPr fontId="1"/>
  </si>
  <si>
    <r>
      <rPr>
        <sz val="10"/>
        <color theme="1"/>
        <rFont val="ＭＳ ゴシック"/>
        <family val="3"/>
        <charset val="128"/>
      </rPr>
      <t>㎡</t>
    </r>
    <phoneticPr fontId="1"/>
  </si>
  <si>
    <r>
      <rPr>
        <sz val="10"/>
        <color theme="1"/>
        <rFont val="ＭＳ ゴシック"/>
        <family val="3"/>
        <charset val="128"/>
      </rPr>
      <t>㎡</t>
    </r>
    <phoneticPr fontId="1"/>
  </si>
  <si>
    <r>
      <t>1/2</t>
    </r>
    <r>
      <rPr>
        <sz val="10"/>
        <color theme="1"/>
        <rFont val="ＭＳ ゴシック"/>
        <family val="3"/>
        <charset val="128"/>
      </rPr>
      <t>以内</t>
    </r>
    <phoneticPr fontId="1"/>
  </si>
  <si>
    <r>
      <t>1/2</t>
    </r>
    <r>
      <rPr>
        <sz val="10"/>
        <color theme="1"/>
        <rFont val="ＭＳ ゴシック"/>
        <family val="3"/>
        <charset val="128"/>
      </rPr>
      <t>以内</t>
    </r>
    <phoneticPr fontId="1"/>
  </si>
  <si>
    <r>
      <rPr>
        <sz val="10"/>
        <color theme="1"/>
        <rFont val="ＭＳ ゴシック"/>
        <family val="3"/>
        <charset val="128"/>
      </rPr>
      <t>実績</t>
    </r>
    <rPh sb="0" eb="2">
      <t>ジッセキ</t>
    </rPh>
    <phoneticPr fontId="1"/>
  </si>
  <si>
    <t>産地協議会名</t>
    <rPh sb="0" eb="2">
      <t>サンチ</t>
    </rPh>
    <rPh sb="2" eb="5">
      <t>キョウギカイ</t>
    </rPh>
    <rPh sb="5" eb="6">
      <t>ナ</t>
    </rPh>
    <phoneticPr fontId="24"/>
  </si>
  <si>
    <t>兼果樹未収益期間支援事業対象者（確定報告））</t>
    <phoneticPr fontId="1"/>
  </si>
  <si>
    <t>事業中止</t>
    <rPh sb="0" eb="2">
      <t>ジギョウ</t>
    </rPh>
    <rPh sb="2" eb="4">
      <t>チュウシ</t>
    </rPh>
    <phoneticPr fontId="1"/>
  </si>
  <si>
    <t>都道府県</t>
    <rPh sb="0" eb="4">
      <t>トドウフケン</t>
    </rPh>
    <phoneticPr fontId="1"/>
  </si>
  <si>
    <t>年度</t>
    <rPh sb="0" eb="2">
      <t>ネンド</t>
    </rPh>
    <phoneticPr fontId="1"/>
  </si>
  <si>
    <t>令和元年度</t>
    <rPh sb="0" eb="2">
      <t>レイワ</t>
    </rPh>
    <rPh sb="2" eb="4">
      <t>ガンネン</t>
    </rPh>
    <rPh sb="4" eb="5">
      <t>ド</t>
    </rPh>
    <phoneticPr fontId="1"/>
  </si>
  <si>
    <t>令和３年度</t>
    <rPh sb="0" eb="2">
      <t>レイワ</t>
    </rPh>
    <rPh sb="3" eb="5">
      <t>ネンド</t>
    </rPh>
    <phoneticPr fontId="1"/>
  </si>
  <si>
    <t>令和２年度</t>
    <rPh sb="0" eb="2">
      <t>レイワ</t>
    </rPh>
    <rPh sb="3" eb="5">
      <t>ネンド</t>
    </rPh>
    <phoneticPr fontId="1"/>
  </si>
  <si>
    <t>令和４年度</t>
    <rPh sb="0" eb="2">
      <t>レイワ</t>
    </rPh>
    <rPh sb="3" eb="5">
      <t>ネンド</t>
    </rPh>
    <phoneticPr fontId="1"/>
  </si>
  <si>
    <t>令和５年度</t>
    <rPh sb="0" eb="2">
      <t>レイワ</t>
    </rPh>
    <rPh sb="3" eb="5">
      <t>ネンド</t>
    </rPh>
    <phoneticPr fontId="1"/>
  </si>
  <si>
    <t>令和６年度</t>
    <rPh sb="0" eb="2">
      <t>レイワ</t>
    </rPh>
    <rPh sb="3" eb="5">
      <t>ネンド</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</si>
  <si>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</si>
  <si>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</si>
  <si>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</si>
  <si>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</si>
  <si>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</si>
  <si>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1次</t>
    <rPh sb="1" eb="2">
      <t>ジ</t>
    </rPh>
    <phoneticPr fontId="1"/>
  </si>
  <si>
    <t>2次</t>
    <rPh sb="1" eb="2">
      <t>ジ</t>
    </rPh>
    <phoneticPr fontId="1"/>
  </si>
  <si>
    <t>3次</t>
    <rPh sb="1" eb="2">
      <t>ジ</t>
    </rPh>
    <phoneticPr fontId="1"/>
  </si>
  <si>
    <t>未収益</t>
    <rPh sb="0" eb="3">
      <t>ミシュウエキ</t>
    </rPh>
    <phoneticPr fontId="1"/>
  </si>
  <si>
    <t>（○）</t>
    <phoneticPr fontId="1"/>
  </si>
  <si>
    <t>品目</t>
    <rPh sb="0" eb="2">
      <t>ヒンモク</t>
    </rPh>
    <phoneticPr fontId="1"/>
  </si>
  <si>
    <t>品目</t>
    <rPh sb="0" eb="2">
      <t>ヒンモク</t>
    </rPh>
    <phoneticPr fontId="24"/>
  </si>
  <si>
    <t>りんご</t>
    <phoneticPr fontId="24"/>
  </si>
  <si>
    <t>ぶどう</t>
    <phoneticPr fontId="24"/>
  </si>
  <si>
    <t>なし</t>
    <phoneticPr fontId="24"/>
  </si>
  <si>
    <t>もも</t>
    <phoneticPr fontId="24"/>
  </si>
  <si>
    <t>おうとう</t>
    <phoneticPr fontId="24"/>
  </si>
  <si>
    <t>くり</t>
    <phoneticPr fontId="24"/>
  </si>
  <si>
    <t>うめ</t>
    <phoneticPr fontId="24"/>
  </si>
  <si>
    <t>すもも</t>
    <phoneticPr fontId="24"/>
  </si>
  <si>
    <t>栽培区分</t>
    <rPh sb="0" eb="2">
      <t>サイバイ</t>
    </rPh>
    <rPh sb="2" eb="4">
      <t>クブン</t>
    </rPh>
    <phoneticPr fontId="24"/>
  </si>
  <si>
    <t>普通栽培</t>
    <rPh sb="0" eb="2">
      <t>フツウ</t>
    </rPh>
    <rPh sb="2" eb="4">
      <t>サイバイ</t>
    </rPh>
    <phoneticPr fontId="24"/>
  </si>
  <si>
    <t>ジョイント栽培</t>
    <rPh sb="5" eb="7">
      <t>サイバイ</t>
    </rPh>
    <phoneticPr fontId="24"/>
  </si>
  <si>
    <t>垣根栽培</t>
    <rPh sb="0" eb="2">
      <t>カキネ</t>
    </rPh>
    <rPh sb="2" eb="4">
      <t>サイバイ</t>
    </rPh>
    <phoneticPr fontId="24"/>
  </si>
  <si>
    <t>わい化栽培</t>
    <rPh sb="2" eb="3">
      <t>カ</t>
    </rPh>
    <rPh sb="3" eb="5">
      <t>サイバイ</t>
    </rPh>
    <phoneticPr fontId="24"/>
  </si>
  <si>
    <t>新わい化栽培</t>
    <rPh sb="0" eb="1">
      <t>シン</t>
    </rPh>
    <rPh sb="3" eb="4">
      <t>カ</t>
    </rPh>
    <rPh sb="4" eb="6">
      <t>サイバイ</t>
    </rPh>
    <phoneticPr fontId="24"/>
  </si>
  <si>
    <t>超高密植栽培</t>
    <rPh sb="0" eb="1">
      <t>チョウ</t>
    </rPh>
    <rPh sb="1" eb="2">
      <t>コウ</t>
    </rPh>
    <rPh sb="2" eb="4">
      <t>ミッショク</t>
    </rPh>
    <rPh sb="4" eb="6">
      <t>サイバイ</t>
    </rPh>
    <phoneticPr fontId="24"/>
  </si>
  <si>
    <t>根域制限栽培</t>
    <rPh sb="0" eb="1">
      <t>ネ</t>
    </rPh>
    <rPh sb="1" eb="2">
      <t>イキ</t>
    </rPh>
    <rPh sb="2" eb="4">
      <t>セイゲン</t>
    </rPh>
    <rPh sb="4" eb="6">
      <t>サイバイ</t>
    </rPh>
    <phoneticPr fontId="24"/>
  </si>
  <si>
    <t>品目（栽培区分）</t>
    <rPh sb="0" eb="2">
      <t>ヒンモク</t>
    </rPh>
    <rPh sb="3" eb="5">
      <t>サイバイ</t>
    </rPh>
    <rPh sb="5" eb="7">
      <t>クブン</t>
    </rPh>
    <phoneticPr fontId="1"/>
  </si>
  <si>
    <t>りんご（普通栽培）</t>
    <phoneticPr fontId="1"/>
  </si>
  <si>
    <t>りんご（わい化栽培）</t>
    <phoneticPr fontId="1"/>
  </si>
  <si>
    <t>りんご（新わい化栽培）</t>
    <phoneticPr fontId="1"/>
  </si>
  <si>
    <t>りんご（超高密植栽培）</t>
    <phoneticPr fontId="1"/>
  </si>
  <si>
    <t>ぶどう（普通栽培）</t>
    <phoneticPr fontId="1"/>
  </si>
  <si>
    <t>ぶどう（垣根栽培）</t>
    <phoneticPr fontId="1"/>
  </si>
  <si>
    <t>ぶどう（根域制限栽培）</t>
    <phoneticPr fontId="1"/>
  </si>
  <si>
    <t>なし（ジョイント栽培）</t>
    <phoneticPr fontId="1"/>
  </si>
  <si>
    <t>もも（普通栽培）</t>
    <phoneticPr fontId="1"/>
  </si>
  <si>
    <t>おうとう（普通栽培）</t>
    <phoneticPr fontId="1"/>
  </si>
  <si>
    <t>くり（普通栽培）</t>
    <phoneticPr fontId="1"/>
  </si>
  <si>
    <t>うめ（普通栽培）</t>
    <phoneticPr fontId="1"/>
  </si>
  <si>
    <t>すもも（普通栽培）</t>
    <phoneticPr fontId="1"/>
  </si>
  <si>
    <t>すもも（ジョイント栽培）</t>
    <phoneticPr fontId="1"/>
  </si>
  <si>
    <t>入力</t>
    <rPh sb="0" eb="2">
      <t>ニュウリョク</t>
    </rPh>
    <phoneticPr fontId="1"/>
  </si>
  <si>
    <t>選択</t>
    <rPh sb="0" eb="2">
      <t>センタク</t>
    </rPh>
    <phoneticPr fontId="1"/>
  </si>
  <si>
    <t>自動</t>
    <rPh sb="0" eb="2">
      <t>ジドウ</t>
    </rPh>
    <phoneticPr fontId="1"/>
  </si>
  <si>
    <t>消費税</t>
    <rPh sb="0" eb="2">
      <t>ショウヒ</t>
    </rPh>
    <rPh sb="2" eb="3">
      <t>ゼイ</t>
    </rPh>
    <phoneticPr fontId="24"/>
  </si>
  <si>
    <t>課税事業者（一般課税）</t>
    <rPh sb="0" eb="2">
      <t>カゼイ</t>
    </rPh>
    <rPh sb="2" eb="5">
      <t>ジギョウシャ</t>
    </rPh>
    <rPh sb="6" eb="8">
      <t>イッパン</t>
    </rPh>
    <rPh sb="8" eb="10">
      <t>カゼイ</t>
    </rPh>
    <phoneticPr fontId="24"/>
  </si>
  <si>
    <t>課税事業者（簡易課税）</t>
    <rPh sb="0" eb="2">
      <t>カゼイ</t>
    </rPh>
    <rPh sb="2" eb="5">
      <t>ジギョウシャ</t>
    </rPh>
    <rPh sb="6" eb="8">
      <t>カンイ</t>
    </rPh>
    <rPh sb="8" eb="10">
      <t>カゼイ</t>
    </rPh>
    <phoneticPr fontId="24"/>
  </si>
  <si>
    <t>免税事業者</t>
    <rPh sb="0" eb="2">
      <t>メンゼイ</t>
    </rPh>
    <rPh sb="2" eb="5">
      <t>ジギョウシャ</t>
    </rPh>
    <phoneticPr fontId="24"/>
  </si>
  <si>
    <t>【改植単価】</t>
    <rPh sb="1" eb="3">
      <t>カイショク</t>
    </rPh>
    <rPh sb="3" eb="5">
      <t>タンカ</t>
    </rPh>
    <phoneticPr fontId="1"/>
  </si>
  <si>
    <t>定額</t>
    <rPh sb="0" eb="2">
      <t>テイガク</t>
    </rPh>
    <phoneticPr fontId="1"/>
  </si>
  <si>
    <t>定率</t>
    <rPh sb="0" eb="2">
      <t>テイリツ</t>
    </rPh>
    <phoneticPr fontId="1"/>
  </si>
  <si>
    <t>円</t>
  </si>
  <si>
    <t>完了区分</t>
    <rPh sb="0" eb="2">
      <t>カンリョウ</t>
    </rPh>
    <rPh sb="2" eb="4">
      <t>クブン</t>
    </rPh>
    <phoneticPr fontId="1"/>
  </si>
  <si>
    <t>（初年度・次年度）</t>
    <rPh sb="1" eb="4">
      <t>ショネンド</t>
    </rPh>
    <rPh sb="5" eb="8">
      <t>ジネンド</t>
    </rPh>
    <phoneticPr fontId="1"/>
  </si>
  <si>
    <t>初 年 度</t>
    <rPh sb="0" eb="1">
      <t>ハツ</t>
    </rPh>
    <rPh sb="2" eb="3">
      <t>ネン</t>
    </rPh>
    <rPh sb="4" eb="5">
      <t>ド</t>
    </rPh>
    <phoneticPr fontId="1"/>
  </si>
  <si>
    <t>次 年 度</t>
    <rPh sb="0" eb="1">
      <t>ツギ</t>
    </rPh>
    <rPh sb="2" eb="3">
      <t>ネン</t>
    </rPh>
    <rPh sb="4" eb="5">
      <t>ド</t>
    </rPh>
    <phoneticPr fontId="1"/>
  </si>
  <si>
    <t>【新植単価】</t>
    <rPh sb="1" eb="3">
      <t>シンショク</t>
    </rPh>
    <rPh sb="3" eb="5">
      <t>タンカ</t>
    </rPh>
    <phoneticPr fontId="1"/>
  </si>
  <si>
    <t>ぶどう（根域制限栽培）</t>
    <phoneticPr fontId="1"/>
  </si>
  <si>
    <t>なし（根域制限栽培）</t>
    <phoneticPr fontId="1"/>
  </si>
  <si>
    <t>1/2以内</t>
  </si>
  <si>
    <t>合計</t>
  </si>
  <si>
    <t>（改植）</t>
    <rPh sb="1" eb="3">
      <t>カイショク</t>
    </rPh>
    <phoneticPr fontId="1"/>
  </si>
  <si>
    <t>（高接）</t>
    <rPh sb="1" eb="3">
      <t>タカツ</t>
    </rPh>
    <phoneticPr fontId="1"/>
  </si>
  <si>
    <t>（新植）</t>
    <rPh sb="1" eb="3">
      <t>シンショク</t>
    </rPh>
    <phoneticPr fontId="1"/>
  </si>
  <si>
    <t>園内道の整備</t>
    <rPh sb="0" eb="2">
      <t>エンナイ</t>
    </rPh>
    <rPh sb="2" eb="3">
      <t>ドウ</t>
    </rPh>
    <rPh sb="4" eb="6">
      <t>セイビ</t>
    </rPh>
    <phoneticPr fontId="1"/>
  </si>
  <si>
    <t>（園内道の整備）</t>
    <phoneticPr fontId="1"/>
  </si>
  <si>
    <t>整備事業分計</t>
    <rPh sb="0" eb="2">
      <t>セイビ</t>
    </rPh>
    <rPh sb="2" eb="4">
      <t>ジギョウ</t>
    </rPh>
    <rPh sb="4" eb="5">
      <t>ブン</t>
    </rPh>
    <rPh sb="5" eb="6">
      <t>ケイ</t>
    </rPh>
    <phoneticPr fontId="1"/>
  </si>
  <si>
    <t>（傾斜の緩和）</t>
    <phoneticPr fontId="1"/>
  </si>
  <si>
    <t>土壌土層改良</t>
    <rPh sb="0" eb="2">
      <t>ドジョウ</t>
    </rPh>
    <rPh sb="2" eb="4">
      <t>ドソウ</t>
    </rPh>
    <rPh sb="4" eb="6">
      <t>カイリョウ</t>
    </rPh>
    <phoneticPr fontId="1"/>
  </si>
  <si>
    <t>（土壌土層改良）</t>
    <phoneticPr fontId="1"/>
  </si>
  <si>
    <t>（排水路の整備）</t>
    <phoneticPr fontId="1"/>
  </si>
  <si>
    <t>（放任園発生防止）</t>
    <phoneticPr fontId="1"/>
  </si>
  <si>
    <t>（用水・かん水施設の整備）</t>
    <phoneticPr fontId="1"/>
  </si>
  <si>
    <t>（園地管理軌道施設の整備）</t>
    <phoneticPr fontId="1"/>
  </si>
  <si>
    <t>防霜施設の整備</t>
    <rPh sb="0" eb="2">
      <t>ボウソウ</t>
    </rPh>
    <rPh sb="2" eb="4">
      <t>シセツ</t>
    </rPh>
    <rPh sb="5" eb="7">
      <t>セイビ</t>
    </rPh>
    <phoneticPr fontId="1"/>
  </si>
  <si>
    <t>（防霜施設の整備）</t>
    <phoneticPr fontId="1"/>
  </si>
  <si>
    <t>防風施設の整備</t>
    <rPh sb="0" eb="2">
      <t>ボウフウ</t>
    </rPh>
    <rPh sb="2" eb="4">
      <t>シセツ</t>
    </rPh>
    <rPh sb="5" eb="7">
      <t>セイビ</t>
    </rPh>
    <phoneticPr fontId="1"/>
  </si>
  <si>
    <t>（防風施設の整備）</t>
    <phoneticPr fontId="1"/>
  </si>
  <si>
    <t>【放任園防止単価】</t>
    <rPh sb="1" eb="3">
      <t>ホウニン</t>
    </rPh>
    <rPh sb="3" eb="4">
      <t>エン</t>
    </rPh>
    <rPh sb="4" eb="6">
      <t>ボウシ</t>
    </rPh>
    <rPh sb="6" eb="8">
      <t>タンカ</t>
    </rPh>
    <phoneticPr fontId="1"/>
  </si>
  <si>
    <r>
      <t>1/2</t>
    </r>
    <r>
      <rPr>
        <sz val="10"/>
        <color theme="1"/>
        <rFont val="ＭＳ Ｐゴシック"/>
        <family val="3"/>
        <charset val="128"/>
      </rPr>
      <t>以内</t>
    </r>
    <phoneticPr fontId="1"/>
  </si>
  <si>
    <t>自然災害等</t>
    <rPh sb="0" eb="2">
      <t>シゼン</t>
    </rPh>
    <rPh sb="2" eb="4">
      <t>サイガイ</t>
    </rPh>
    <rPh sb="4" eb="5">
      <t>トウ</t>
    </rPh>
    <phoneticPr fontId="1"/>
  </si>
  <si>
    <r>
      <rPr>
        <sz val="10"/>
        <rFont val="ＭＳ ゴシック"/>
        <family val="3"/>
        <charset val="128"/>
      </rPr>
      <t>注：記入要領に基づき記載する。</t>
    </r>
    <rPh sb="0" eb="1">
      <t>チュウ</t>
    </rPh>
    <rPh sb="2" eb="4">
      <t>キニュウ</t>
    </rPh>
    <rPh sb="4" eb="6">
      <t>ヨウリョウ</t>
    </rPh>
    <rPh sb="7" eb="8">
      <t>モト</t>
    </rPh>
    <rPh sb="10" eb="12">
      <t>キサイ</t>
    </rPh>
    <phoneticPr fontId="1"/>
  </si>
  <si>
    <t>実績</t>
    <rPh sb="0" eb="2">
      <t>ジッセキ</t>
    </rPh>
    <phoneticPr fontId="1"/>
  </si>
  <si>
    <t>（計画）</t>
    <rPh sb="1" eb="3">
      <t>ケイカク</t>
    </rPh>
    <phoneticPr fontId="1"/>
  </si>
  <si>
    <t>園地数</t>
    <rPh sb="0" eb="2">
      <t>エンチ</t>
    </rPh>
    <rPh sb="2" eb="3">
      <t>カズ</t>
    </rPh>
    <phoneticPr fontId="1"/>
  </si>
  <si>
    <t>七飯町果樹産地協議会</t>
    <rPh sb="0" eb="2">
      <t>ナナエ</t>
    </rPh>
    <rPh sb="2" eb="3">
      <t>チョウ</t>
    </rPh>
    <rPh sb="3" eb="5">
      <t>カジュ</t>
    </rPh>
    <rPh sb="5" eb="7">
      <t>サンチ</t>
    </rPh>
    <rPh sb="7" eb="10">
      <t>キョウギカイ</t>
    </rPh>
    <phoneticPr fontId="2"/>
  </si>
  <si>
    <t>壮瞥町果樹振興協議会</t>
    <rPh sb="0" eb="2">
      <t>ソウベツ</t>
    </rPh>
    <rPh sb="2" eb="3">
      <t>チョウ</t>
    </rPh>
    <rPh sb="3" eb="5">
      <t>カジュ</t>
    </rPh>
    <rPh sb="5" eb="7">
      <t>シンコウ</t>
    </rPh>
    <rPh sb="7" eb="10">
      <t>キョウギカイ</t>
    </rPh>
    <phoneticPr fontId="2"/>
  </si>
  <si>
    <t>増毛町果樹産地協議会</t>
    <rPh sb="0" eb="2">
      <t>マシケ</t>
    </rPh>
    <rPh sb="2" eb="3">
      <t>チョウ</t>
    </rPh>
    <rPh sb="3" eb="5">
      <t>カジュ</t>
    </rPh>
    <rPh sb="5" eb="7">
      <t>サンチ</t>
    </rPh>
    <rPh sb="7" eb="10">
      <t>キョウギカイ</t>
    </rPh>
    <phoneticPr fontId="2"/>
  </si>
  <si>
    <t>余市町果樹産地協議会</t>
    <rPh sb="0" eb="2">
      <t>ヨイチ</t>
    </rPh>
    <rPh sb="2" eb="3">
      <t>チョウ</t>
    </rPh>
    <rPh sb="3" eb="5">
      <t>カジュ</t>
    </rPh>
    <rPh sb="5" eb="7">
      <t>サンチ</t>
    </rPh>
    <rPh sb="7" eb="10">
      <t>キョウギカイ</t>
    </rPh>
    <phoneticPr fontId="2"/>
  </si>
  <si>
    <t>旭川市果樹産地協議会</t>
    <rPh sb="0" eb="2">
      <t>アサヒカワ</t>
    </rPh>
    <rPh sb="2" eb="3">
      <t>シ</t>
    </rPh>
    <rPh sb="3" eb="5">
      <t>カジュ</t>
    </rPh>
    <rPh sb="5" eb="7">
      <t>サンチ</t>
    </rPh>
    <rPh sb="7" eb="10">
      <t>キョウギカイ</t>
    </rPh>
    <phoneticPr fontId="2"/>
  </si>
  <si>
    <t>仁木町果樹産地振興協議会</t>
    <rPh sb="0" eb="2">
      <t>ニキ</t>
    </rPh>
    <rPh sb="2" eb="3">
      <t>チョウ</t>
    </rPh>
    <rPh sb="3" eb="5">
      <t>カジュ</t>
    </rPh>
    <rPh sb="5" eb="7">
      <t>サンチ</t>
    </rPh>
    <rPh sb="7" eb="9">
      <t>シンコウ</t>
    </rPh>
    <rPh sb="9" eb="12">
      <t>キョウギカイ</t>
    </rPh>
    <phoneticPr fontId="2"/>
  </si>
  <si>
    <t>深川市果樹産地協議会</t>
    <rPh sb="0" eb="2">
      <t>フカガワ</t>
    </rPh>
    <rPh sb="2" eb="3">
      <t>シ</t>
    </rPh>
    <rPh sb="3" eb="5">
      <t>カジュ</t>
    </rPh>
    <rPh sb="5" eb="7">
      <t>サンチ</t>
    </rPh>
    <rPh sb="7" eb="10">
      <t>キョウギカイ</t>
    </rPh>
    <rPh sb="8" eb="9">
      <t>ノウキョウ</t>
    </rPh>
    <phoneticPr fontId="2"/>
  </si>
  <si>
    <t>岩見沢市果樹産地協議会</t>
    <rPh sb="0" eb="3">
      <t>イワミザワ</t>
    </rPh>
    <rPh sb="3" eb="4">
      <t>シ</t>
    </rPh>
    <rPh sb="4" eb="6">
      <t>カジュ</t>
    </rPh>
    <rPh sb="6" eb="8">
      <t>サンチ</t>
    </rPh>
    <rPh sb="8" eb="11">
      <t>キョウギカイ</t>
    </rPh>
    <phoneticPr fontId="2"/>
  </si>
  <si>
    <t>浦臼町加工用ぶどう生産振興会</t>
    <rPh sb="0" eb="2">
      <t>ウラウス</t>
    </rPh>
    <rPh sb="2" eb="3">
      <t>チョウ</t>
    </rPh>
    <rPh sb="3" eb="5">
      <t>カコウ</t>
    </rPh>
    <rPh sb="5" eb="6">
      <t>ヨウ</t>
    </rPh>
    <rPh sb="9" eb="11">
      <t>セイサン</t>
    </rPh>
    <rPh sb="11" eb="13">
      <t>シンコウ</t>
    </rPh>
    <rPh sb="13" eb="14">
      <t>カイ</t>
    </rPh>
    <phoneticPr fontId="2"/>
  </si>
  <si>
    <t>富良野市果樹産地協議会</t>
    <rPh sb="0" eb="3">
      <t>フラノ</t>
    </rPh>
    <rPh sb="3" eb="4">
      <t>シ</t>
    </rPh>
    <rPh sb="4" eb="6">
      <t>カジュ</t>
    </rPh>
    <rPh sb="6" eb="8">
      <t>サンチ</t>
    </rPh>
    <rPh sb="8" eb="11">
      <t>キョウギカイ</t>
    </rPh>
    <phoneticPr fontId="2"/>
  </si>
  <si>
    <t>千歳市ブルーベリー振興協議会</t>
    <rPh sb="0" eb="2">
      <t>チトセ</t>
    </rPh>
    <rPh sb="2" eb="3">
      <t>シ</t>
    </rPh>
    <rPh sb="9" eb="11">
      <t>シンコウ</t>
    </rPh>
    <rPh sb="11" eb="14">
      <t>キョウギカイ</t>
    </rPh>
    <phoneticPr fontId="2"/>
  </si>
  <si>
    <t>滝川市果樹産地協議会</t>
    <rPh sb="0" eb="2">
      <t>タキカワ</t>
    </rPh>
    <rPh sb="2" eb="3">
      <t>シ</t>
    </rPh>
    <rPh sb="3" eb="5">
      <t>カジュ</t>
    </rPh>
    <rPh sb="5" eb="7">
      <t>サンチ</t>
    </rPh>
    <rPh sb="7" eb="10">
      <t>キョウギカイ</t>
    </rPh>
    <phoneticPr fontId="2"/>
  </si>
  <si>
    <t>三笠市果樹産地協議会</t>
    <rPh sb="0" eb="2">
      <t>ミカサ</t>
    </rPh>
    <rPh sb="2" eb="3">
      <t>シ</t>
    </rPh>
    <rPh sb="3" eb="5">
      <t>カジュ</t>
    </rPh>
    <rPh sb="5" eb="7">
      <t>サンチ</t>
    </rPh>
    <rPh sb="7" eb="10">
      <t>キョウギカイ</t>
    </rPh>
    <phoneticPr fontId="2"/>
  </si>
  <si>
    <t>厚真町果樹産地協議会</t>
    <rPh sb="0" eb="3">
      <t>アツマチョウ</t>
    </rPh>
    <rPh sb="3" eb="5">
      <t>カジュ</t>
    </rPh>
    <rPh sb="5" eb="7">
      <t>サンチ</t>
    </rPh>
    <rPh sb="7" eb="10">
      <t>キョウギカイ</t>
    </rPh>
    <phoneticPr fontId="2"/>
  </si>
  <si>
    <t>みなみおしま醸造用ぶどう産地振興協議会</t>
    <rPh sb="6" eb="9">
      <t>ジョウゾウヨウ</t>
    </rPh>
    <rPh sb="12" eb="19">
      <t>サンチシンコウキョウギカイ</t>
    </rPh>
    <phoneticPr fontId="2"/>
  </si>
  <si>
    <t>北海道</t>
    <rPh sb="0" eb="3">
      <t>ホッカイドウ</t>
    </rPh>
    <phoneticPr fontId="1"/>
  </si>
  <si>
    <t>ブルーベリー</t>
  </si>
  <si>
    <t>ハスカップ</t>
  </si>
  <si>
    <t>プルーン</t>
  </si>
  <si>
    <t>(計画)</t>
    <rPh sb="1" eb="3">
      <t>ケイカク</t>
    </rPh>
    <phoneticPr fontId="1"/>
  </si>
  <si>
    <t>地続き</t>
    <rPh sb="0" eb="2">
      <t>ジツヅ</t>
    </rPh>
    <phoneticPr fontId="1"/>
  </si>
  <si>
    <t>有</t>
    <rPh sb="0" eb="1">
      <t>ア</t>
    </rPh>
    <phoneticPr fontId="1"/>
  </si>
  <si>
    <t>計画</t>
    <rPh sb="0" eb="2">
      <t>ケイカク</t>
    </rPh>
    <phoneticPr fontId="1"/>
  </si>
  <si>
    <t>（修正前）</t>
    <rPh sb="1" eb="3">
      <t>シュウセイ</t>
    </rPh>
    <rPh sb="3" eb="4">
      <t>マエ</t>
    </rPh>
    <phoneticPr fontId="1"/>
  </si>
  <si>
    <t>(修正前)</t>
    <rPh sb="1" eb="3">
      <t>シュウセイ</t>
    </rPh>
    <rPh sb="3" eb="4">
      <t>マエ</t>
    </rPh>
    <phoneticPr fontId="1"/>
  </si>
  <si>
    <t>交付申請</t>
    <rPh sb="0" eb="2">
      <t>コウフ</t>
    </rPh>
    <rPh sb="2" eb="4">
      <t>シンセイ</t>
    </rPh>
    <phoneticPr fontId="1"/>
  </si>
  <si>
    <t>計画申請</t>
    <rPh sb="0" eb="2">
      <t>ケイカク</t>
    </rPh>
    <rPh sb="2" eb="4">
      <t>シンセイ</t>
    </rPh>
    <phoneticPr fontId="1"/>
  </si>
  <si>
    <t>請求申請</t>
    <rPh sb="0" eb="2">
      <t>セイキュウ</t>
    </rPh>
    <rPh sb="2" eb="4">
      <t>シンセイ</t>
    </rPh>
    <phoneticPr fontId="1"/>
  </si>
  <si>
    <t>醸造用ぶどう</t>
    <rPh sb="0" eb="3">
      <t>ジョウゾウヨウ</t>
    </rPh>
    <phoneticPr fontId="24"/>
  </si>
  <si>
    <t>プラム</t>
    <phoneticPr fontId="1"/>
  </si>
  <si>
    <t>醸造用ぶどう（垣根栽培）</t>
    <rPh sb="0" eb="3">
      <t>ジョウゾウヨウ</t>
    </rPh>
    <rPh sb="7" eb="9">
      <t>カキネ</t>
    </rPh>
    <rPh sb="9" eb="11">
      <t>サイバイ</t>
    </rPh>
    <phoneticPr fontId="1"/>
  </si>
  <si>
    <t>プラム（普通栽培）</t>
    <rPh sb="4" eb="6">
      <t>フツウ</t>
    </rPh>
    <rPh sb="6" eb="8">
      <t>サイバイ</t>
    </rPh>
    <phoneticPr fontId="1"/>
  </si>
  <si>
    <t>ブルーベリー（普通栽培）</t>
    <rPh sb="7" eb="9">
      <t>フツウ</t>
    </rPh>
    <rPh sb="9" eb="11">
      <t>サイバイ</t>
    </rPh>
    <phoneticPr fontId="1"/>
  </si>
  <si>
    <t>プルーン（普通栽培）</t>
    <rPh sb="5" eb="7">
      <t>フツウ</t>
    </rPh>
    <rPh sb="7" eb="9">
      <t>サイバイ</t>
    </rPh>
    <phoneticPr fontId="1"/>
  </si>
  <si>
    <t>ハスカップ（普通栽培）</t>
    <rPh sb="6" eb="8">
      <t>フツウ</t>
    </rPh>
    <rPh sb="8" eb="10">
      <t>サイバイ</t>
    </rPh>
    <phoneticPr fontId="1"/>
  </si>
  <si>
    <t>変更申請</t>
    <rPh sb="0" eb="2">
      <t>ヘンコウ</t>
    </rPh>
    <rPh sb="2" eb="4">
      <t>シンセイ</t>
    </rPh>
    <phoneticPr fontId="1"/>
  </si>
  <si>
    <t>自然災害</t>
    <rPh sb="0" eb="2">
      <t>シゼン</t>
    </rPh>
    <rPh sb="2" eb="4">
      <t>サイガイ</t>
    </rPh>
    <phoneticPr fontId="1"/>
  </si>
  <si>
    <t>次年度繰越</t>
    <rPh sb="0" eb="3">
      <t>ジネンド</t>
    </rPh>
    <rPh sb="3" eb="5">
      <t>クリコシ</t>
    </rPh>
    <phoneticPr fontId="1"/>
  </si>
  <si>
    <t>前年度繰入</t>
    <rPh sb="0" eb="3">
      <t>ゼンネンド</t>
    </rPh>
    <rPh sb="3" eb="5">
      <t>クリイレ</t>
    </rPh>
    <phoneticPr fontId="1"/>
  </si>
  <si>
    <t>公募</t>
    <rPh sb="0" eb="2">
      <t>コウボ</t>
    </rPh>
    <phoneticPr fontId="1"/>
  </si>
  <si>
    <t>申請区分</t>
    <rPh sb="0" eb="2">
      <t>シンセイ</t>
    </rPh>
    <rPh sb="2" eb="4">
      <t>クブン</t>
    </rPh>
    <phoneticPr fontId="1"/>
  </si>
  <si>
    <t>園地区分</t>
    <rPh sb="0" eb="2">
      <t>エンチ</t>
    </rPh>
    <rPh sb="2" eb="4">
      <t>クブン</t>
    </rPh>
    <phoneticPr fontId="1"/>
  </si>
  <si>
    <t>執行率</t>
    <rPh sb="0" eb="2">
      <t>シッコウ</t>
    </rPh>
    <rPh sb="2" eb="3">
      <t>リツ</t>
    </rPh>
    <phoneticPr fontId="1"/>
  </si>
  <si>
    <t>計画率</t>
    <rPh sb="0" eb="2">
      <t>ケイカク</t>
    </rPh>
    <rPh sb="2" eb="3">
      <t>リツ</t>
    </rPh>
    <phoneticPr fontId="1"/>
  </si>
  <si>
    <t>もも（ジョイント栽培）</t>
    <phoneticPr fontId="1"/>
  </si>
  <si>
    <t>なし（根域制限栽培）</t>
    <rPh sb="3" eb="4">
      <t>コン</t>
    </rPh>
    <rPh sb="4" eb="5">
      <t>イキ</t>
    </rPh>
    <rPh sb="5" eb="7">
      <t>セイゲン</t>
    </rPh>
    <phoneticPr fontId="1"/>
  </si>
  <si>
    <r>
      <rPr>
        <sz val="10"/>
        <color theme="1"/>
        <rFont val="ＭＳ ゴシック"/>
        <family val="3"/>
        <charset val="128"/>
      </rPr>
      <t>参考様式</t>
    </r>
    <r>
      <rPr>
        <sz val="10"/>
        <color theme="1"/>
        <rFont val="Yu Gothic"/>
        <family val="2"/>
        <charset val="128"/>
      </rPr>
      <t>３</t>
    </r>
    <r>
      <rPr>
        <sz val="10"/>
        <color theme="1"/>
        <rFont val="ＭＳ ゴシック"/>
        <family val="3"/>
        <charset val="128"/>
      </rPr>
      <t>号</t>
    </r>
    <rPh sb="0" eb="2">
      <t>サンコウ</t>
    </rPh>
    <phoneticPr fontId="1"/>
  </si>
  <si>
    <t>参考様式３号</t>
    <rPh sb="0" eb="2">
      <t>サンコウ</t>
    </rPh>
    <phoneticPr fontId="1"/>
  </si>
  <si>
    <t>小規模園地整備</t>
    <rPh sb="0" eb="3">
      <t>ショウキボ</t>
    </rPh>
    <rPh sb="3" eb="5">
      <t>エンチ</t>
    </rPh>
    <rPh sb="5" eb="7">
      <t>セイビ</t>
    </rPh>
    <phoneticPr fontId="1"/>
  </si>
  <si>
    <t>土壌土層改良</t>
    <rPh sb="0" eb="2">
      <t>ドジョウ</t>
    </rPh>
    <rPh sb="2" eb="3">
      <t>ド</t>
    </rPh>
    <rPh sb="3" eb="4">
      <t>ソウ</t>
    </rPh>
    <rPh sb="4" eb="6">
      <t>カイリョウ</t>
    </rPh>
    <phoneticPr fontId="1"/>
  </si>
  <si>
    <t>防霜設備</t>
    <rPh sb="0" eb="2">
      <t>ボウソウ</t>
    </rPh>
    <rPh sb="2" eb="4">
      <t>セツビ</t>
    </rPh>
    <phoneticPr fontId="1"/>
  </si>
  <si>
    <t>防風設備</t>
    <rPh sb="0" eb="2">
      <t>ボウフウ</t>
    </rPh>
    <rPh sb="2" eb="4">
      <t>セツビ</t>
    </rPh>
    <phoneticPr fontId="1"/>
  </si>
  <si>
    <t>ニセコ町果樹産地振興協議会</t>
    <rPh sb="3" eb="4">
      <t>チョウ</t>
    </rPh>
    <rPh sb="4" eb="6">
      <t>カジュ</t>
    </rPh>
    <rPh sb="6" eb="8">
      <t>サンチ</t>
    </rPh>
    <rPh sb="8" eb="10">
      <t>シンコウ</t>
    </rPh>
    <rPh sb="10" eb="13">
      <t>キョウギカイ</t>
    </rPh>
    <phoneticPr fontId="1"/>
  </si>
  <si>
    <t>事業量</t>
    <rPh sb="0" eb="2">
      <t>ジギョウ</t>
    </rPh>
    <rPh sb="2" eb="3">
      <t>リョウ</t>
    </rPh>
    <phoneticPr fontId="1"/>
  </si>
  <si>
    <t>本</t>
    <rPh sb="0" eb="1">
      <t>ホン</t>
    </rPh>
    <phoneticPr fontId="24"/>
  </si>
  <si>
    <t>新植</t>
    <rPh sb="0" eb="2">
      <t>シンショク</t>
    </rPh>
    <phoneticPr fontId="1"/>
  </si>
  <si>
    <r>
      <t xml:space="preserve">植栽
密度
</t>
    </r>
    <r>
      <rPr>
        <sz val="8"/>
        <color theme="1"/>
        <rFont val="Lucida Sans"/>
        <family val="2"/>
      </rPr>
      <t>(</t>
    </r>
    <r>
      <rPr>
        <sz val="8"/>
        <color theme="1"/>
        <rFont val="ＭＳ 明朝"/>
        <family val="2"/>
        <charset val="128"/>
      </rPr>
      <t>本</t>
    </r>
    <r>
      <rPr>
        <sz val="8"/>
        <color theme="1"/>
        <rFont val="Lucida Sans"/>
        <family val="2"/>
      </rPr>
      <t>/10a)</t>
    </r>
    <rPh sb="0" eb="2">
      <t>ショクサイ</t>
    </rPh>
    <rPh sb="3" eb="5">
      <t>ミツド</t>
    </rPh>
    <rPh sb="7" eb="8">
      <t>ホン</t>
    </rPh>
    <phoneticPr fontId="1"/>
  </si>
  <si>
    <t>次年度　事業着工：令和〇〇年〇〇月〇〇日　→　事業完了：令和〇〇年〇〇月〇〇日</t>
    <rPh sb="0" eb="3">
      <t>ジネンド</t>
    </rPh>
    <rPh sb="4" eb="6">
      <t>ジギョウ</t>
    </rPh>
    <rPh sb="6" eb="8">
      <t>チャッコウ</t>
    </rPh>
    <rPh sb="9" eb="11">
      <t>レイワ</t>
    </rPh>
    <rPh sb="13" eb="14">
      <t>ネン</t>
    </rPh>
    <rPh sb="16" eb="17">
      <t>ツキ</t>
    </rPh>
    <rPh sb="19" eb="20">
      <t>ニチ</t>
    </rPh>
    <rPh sb="23" eb="25">
      <t>ジギョウ</t>
    </rPh>
    <rPh sb="25" eb="27">
      <t>カンリョウ</t>
    </rPh>
    <rPh sb="28" eb="30">
      <t>レイワ</t>
    </rPh>
    <rPh sb="32" eb="33">
      <t>ネン</t>
    </rPh>
    <rPh sb="35" eb="36">
      <t>ツキ</t>
    </rPh>
    <rPh sb="38" eb="39">
      <t>ニチ</t>
    </rPh>
    <phoneticPr fontId="1"/>
  </si>
  <si>
    <t>初年度　事業着工：令和〇〇年〇〇月〇〇日　→　事業完了：令和〇〇年〇〇月〇〇日</t>
    <rPh sb="0" eb="3">
      <t>ショネンド</t>
    </rPh>
    <rPh sb="4" eb="6">
      <t>ジギョウ</t>
    </rPh>
    <rPh sb="6" eb="8">
      <t>チャッコウ</t>
    </rPh>
    <rPh sb="9" eb="11">
      <t>レイワ</t>
    </rPh>
    <rPh sb="13" eb="14">
      <t>ネン</t>
    </rPh>
    <rPh sb="16" eb="17">
      <t>ツキ</t>
    </rPh>
    <rPh sb="19" eb="20">
      <t>ニチ</t>
    </rPh>
    <rPh sb="23" eb="25">
      <t>ジギョウ</t>
    </rPh>
    <rPh sb="25" eb="27">
      <t>カンリョウ</t>
    </rPh>
    <rPh sb="28" eb="30">
      <t>レイワ</t>
    </rPh>
    <rPh sb="32" eb="33">
      <t>ネン</t>
    </rPh>
    <rPh sb="35" eb="36">
      <t>ツキ</t>
    </rPh>
    <rPh sb="38" eb="39">
      <t>ニチ</t>
    </rPh>
    <phoneticPr fontId="1"/>
  </si>
  <si>
    <t>初年度　事業着工（予定）：令和〇〇年〇〇月〇〇日　→　事業完了（予定）：令和〇〇年〇〇月〇〇日</t>
    <rPh sb="0" eb="3">
      <t>ショネンド</t>
    </rPh>
    <rPh sb="4" eb="6">
      <t>ジギョウ</t>
    </rPh>
    <rPh sb="6" eb="8">
      <t>チャッコウ</t>
    </rPh>
    <rPh sb="9" eb="11">
      <t>ヨテイ</t>
    </rPh>
    <rPh sb="13" eb="15">
      <t>レイワ</t>
    </rPh>
    <rPh sb="17" eb="18">
      <t>ネン</t>
    </rPh>
    <rPh sb="20" eb="21">
      <t>ツキ</t>
    </rPh>
    <rPh sb="23" eb="24">
      <t>ニチ</t>
    </rPh>
    <rPh sb="27" eb="29">
      <t>ジギョウ</t>
    </rPh>
    <rPh sb="29" eb="31">
      <t>カンリョウ</t>
    </rPh>
    <rPh sb="32" eb="34">
      <t>ヨテイ</t>
    </rPh>
    <rPh sb="36" eb="38">
      <t>レイワ</t>
    </rPh>
    <rPh sb="40" eb="41">
      <t>ネン</t>
    </rPh>
    <rPh sb="43" eb="44">
      <t>ツキ</t>
    </rPh>
    <rPh sb="46" eb="47">
      <t>ニチ</t>
    </rPh>
    <phoneticPr fontId="1"/>
  </si>
  <si>
    <t>次年度　事業着工（予定）：令和○○年○○月○○日　→　事業完了（予定）：令和○○年○○月○○日</t>
    <rPh sb="0" eb="3">
      <t>ジネンド</t>
    </rPh>
    <rPh sb="4" eb="6">
      <t>ジギョウ</t>
    </rPh>
    <rPh sb="6" eb="8">
      <t>チャッコウ</t>
    </rPh>
    <rPh sb="9" eb="11">
      <t>ヨテイ</t>
    </rPh>
    <rPh sb="13" eb="15">
      <t>レイワ</t>
    </rPh>
    <rPh sb="17" eb="18">
      <t>ネン</t>
    </rPh>
    <rPh sb="20" eb="21">
      <t>ツキ</t>
    </rPh>
    <rPh sb="23" eb="24">
      <t>ニチ</t>
    </rPh>
    <rPh sb="27" eb="29">
      <t>ジギョウ</t>
    </rPh>
    <rPh sb="29" eb="31">
      <t>カンリョウ</t>
    </rPh>
    <rPh sb="32" eb="34">
      <t>ヨテイ</t>
    </rPh>
    <rPh sb="36" eb="38">
      <t>レイワ</t>
    </rPh>
    <rPh sb="40" eb="41">
      <t>ネン</t>
    </rPh>
    <rPh sb="43" eb="44">
      <t>ツキ</t>
    </rPh>
    <rPh sb="46" eb="47">
      <t>ニチ</t>
    </rPh>
    <phoneticPr fontId="1"/>
  </si>
  <si>
    <t>参考様式3号</t>
    <rPh sb="0" eb="2">
      <t>サンコウ</t>
    </rPh>
    <rPh sb="2" eb="4">
      <t>ヨウシキ</t>
    </rPh>
    <rPh sb="5" eb="6">
      <t>ゴウ</t>
    </rPh>
    <phoneticPr fontId="1"/>
  </si>
  <si>
    <t>協議会</t>
    <rPh sb="0" eb="3">
      <t>キョウギカイ</t>
    </rPh>
    <phoneticPr fontId="1"/>
  </si>
  <si>
    <t>日本なし（普通栽培）</t>
    <rPh sb="0" eb="2">
      <t>ニホン</t>
    </rPh>
    <phoneticPr fontId="1"/>
  </si>
  <si>
    <t>西洋なし（普通栽培）</t>
    <rPh sb="0" eb="2">
      <t>セイヨウ</t>
    </rPh>
    <phoneticPr fontId="1"/>
  </si>
  <si>
    <t>りんご（Ｖジョイント栽培）</t>
    <phoneticPr fontId="1"/>
  </si>
  <si>
    <t>なし（Ｖジョイント栽培）</t>
    <rPh sb="9" eb="11">
      <t>サイバイ</t>
    </rPh>
    <phoneticPr fontId="1"/>
  </si>
  <si>
    <t>もも（Ｖジョイント栽培）</t>
    <rPh sb="9" eb="11">
      <t>サイバイ</t>
    </rPh>
    <phoneticPr fontId="1"/>
  </si>
  <si>
    <t>すもも（Ｖジョイント栽培）</t>
    <phoneticPr fontId="1"/>
  </si>
  <si>
    <r>
      <rPr>
        <sz val="10"/>
        <color theme="1"/>
        <rFont val="ＭＳ ゴシック"/>
        <family val="3"/>
        <charset val="128"/>
      </rPr>
      <t>果樹未収益期間支援事業対象者確認欄</t>
    </r>
    <rPh sb="0" eb="2">
      <t>カジュ</t>
    </rPh>
    <rPh sb="2" eb="5">
      <t>ミシュウエキ</t>
    </rPh>
    <rPh sb="5" eb="7">
      <t>キカン</t>
    </rPh>
    <rPh sb="7" eb="9">
      <t>シエン</t>
    </rPh>
    <rPh sb="9" eb="11">
      <t>ジギョウ</t>
    </rPh>
    <rPh sb="11" eb="13">
      <t>タイショウ</t>
    </rPh>
    <rPh sb="13" eb="14">
      <t>シャ</t>
    </rPh>
    <rPh sb="14" eb="16">
      <t>カクニン</t>
    </rPh>
    <rPh sb="16" eb="17">
      <t>ラン</t>
    </rPh>
    <phoneticPr fontId="1"/>
  </si>
  <si>
    <r>
      <rPr>
        <sz val="10"/>
        <color theme="1"/>
        <rFont val="ＭＳ ゴシック"/>
        <family val="3"/>
        <charset val="128"/>
      </rPr>
      <t>収入保険・果樹共済加入状況</t>
    </r>
    <rPh sb="0" eb="2">
      <t>シュウニュウ</t>
    </rPh>
    <rPh sb="2" eb="4">
      <t>ホケン</t>
    </rPh>
    <rPh sb="5" eb="7">
      <t>カジュ</t>
    </rPh>
    <rPh sb="7" eb="9">
      <t>キョウサイ</t>
    </rPh>
    <rPh sb="9" eb="11">
      <t>カニュウ</t>
    </rPh>
    <rPh sb="11" eb="13">
      <t>ジョウキョウ</t>
    </rPh>
    <phoneticPr fontId="1"/>
  </si>
  <si>
    <r>
      <rPr>
        <sz val="10"/>
        <color theme="1"/>
        <rFont val="ＭＳ 明朝"/>
        <family val="2"/>
        <charset val="128"/>
      </rPr>
      <t>品目</t>
    </r>
    <rPh sb="0" eb="2">
      <t>ヒンモク</t>
    </rPh>
    <phoneticPr fontId="1"/>
  </si>
  <si>
    <r>
      <rPr>
        <sz val="10"/>
        <color theme="1"/>
        <rFont val="ＭＳ 明朝"/>
        <family val="2"/>
        <charset val="128"/>
      </rPr>
      <t>品目（栽培区分）</t>
    </r>
    <rPh sb="0" eb="2">
      <t>ヒンモク</t>
    </rPh>
    <rPh sb="3" eb="5">
      <t>サイバイ</t>
    </rPh>
    <rPh sb="5" eb="7">
      <t>クブン</t>
    </rPh>
    <phoneticPr fontId="1"/>
  </si>
  <si>
    <r>
      <rPr>
        <sz val="10"/>
        <color theme="1"/>
        <rFont val="ＭＳ Ｐゴシック"/>
        <family val="2"/>
        <charset val="128"/>
      </rPr>
      <t>地続き</t>
    </r>
    <rPh sb="0" eb="2">
      <t>ジツヅ</t>
    </rPh>
    <phoneticPr fontId="1"/>
  </si>
  <si>
    <r>
      <rPr>
        <sz val="8"/>
        <color theme="1"/>
        <rFont val="ＭＳ 明朝"/>
        <family val="2"/>
        <charset val="128"/>
      </rPr>
      <t xml:space="preserve">植栽
密度
</t>
    </r>
    <r>
      <rPr>
        <sz val="8"/>
        <color theme="1"/>
        <rFont val="Lucida Sans"/>
        <family val="2"/>
      </rPr>
      <t>(</t>
    </r>
    <r>
      <rPr>
        <sz val="8"/>
        <color theme="1"/>
        <rFont val="ＭＳ 明朝"/>
        <family val="2"/>
        <charset val="128"/>
      </rPr>
      <t>本</t>
    </r>
    <r>
      <rPr>
        <sz val="8"/>
        <color theme="1"/>
        <rFont val="Lucida Sans"/>
        <family val="2"/>
      </rPr>
      <t>/10a)</t>
    </r>
    <rPh sb="0" eb="2">
      <t>ショクサイ</t>
    </rPh>
    <rPh sb="3" eb="5">
      <t>ミツド</t>
    </rPh>
    <rPh sb="7" eb="8">
      <t>ホン</t>
    </rPh>
    <phoneticPr fontId="1"/>
  </si>
  <si>
    <t>保険加入</t>
    <rPh sb="0" eb="2">
      <t>ホケン</t>
    </rPh>
    <rPh sb="2" eb="4">
      <t>カニュウ</t>
    </rPh>
    <phoneticPr fontId="1"/>
  </si>
  <si>
    <t>予定</t>
    <rPh sb="0" eb="2">
      <t>ヨテイ</t>
    </rPh>
    <phoneticPr fontId="1"/>
  </si>
  <si>
    <t>未加入</t>
    <rPh sb="0" eb="3">
      <t>ミカニュウ</t>
    </rPh>
    <phoneticPr fontId="1"/>
  </si>
  <si>
    <t>加入</t>
    <rPh sb="0" eb="2">
      <t>カニュウ</t>
    </rPh>
    <phoneticPr fontId="1"/>
  </si>
  <si>
    <t>とかち醸造用ぶどう産地振興協議会</t>
    <rPh sb="3" eb="6">
      <t>ジョウゾウヨウ</t>
    </rPh>
    <rPh sb="9" eb="16">
      <t>サンチシンコウキョウギカイ</t>
    </rPh>
    <phoneticPr fontId="2"/>
  </si>
  <si>
    <t>上ノ国町果樹産地振興協議会</t>
    <rPh sb="0" eb="1">
      <t>カミ</t>
    </rPh>
    <rPh sb="2" eb="13">
      <t>クニチョウカジュサンチシンコウキョウギカイ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</si>
</sst>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
  </numFmts>
  <fonts count="53">
    <font>
      <sz val="11"/>
      <color theme="1"/>
      <name val="ＭＳ 明朝"/>
      <family val="2"/>
      <charset val="128"/>
    </font>
    <font>
      <sz val="6"/>
      <name val="ＭＳ 明朝"/>
      <family val="2"/>
      <charset val="128"/>
    </font>
    <font>
      <sz val="10"/>
      <color theme="1"/>
      <name val="ＭＳ ゴシック"/>
      <family val="3"/>
      <charset val="128"/>
    </font>
    <font>
      <sz val="10"/>
      <color theme="1"/>
      <name val="ＭＳ 明朝"/>
      <family val="2"/>
      <charset val="128"/>
    </font>
    <font>
      <sz val="8"/>
      <color theme="1"/>
      <name val="ＭＳ 明朝"/>
      <family val="2"/>
      <charset val="128"/>
    </font>
    <font>
      <sz val="9"/>
      <color theme="1"/>
      <name val="ＭＳ ゴシック"/>
      <family val="3"/>
      <charset val="128"/>
    </font>
    <font>
      <sz val="11"/>
      <color theme="1"/>
      <name val="ＭＳ 明朝"/>
      <family val="2"/>
      <charset val="128"/>
    </font>
    <font>
      <sz val="12"/>
      <color theme="1"/>
      <name val="ＭＳ ゴシック"/>
      <family val="3"/>
      <charset val="128"/>
    </font>
    <font>
      <sz val="10"/>
      <color theme="1"/>
      <name val="ＭＳ 明朝"/>
      <family val="1"/>
      <charset val="128"/>
    </font>
    <font>
      <sz val="10"/>
      <color rgb="FFFF0000"/>
      <name val="ＭＳ 明朝"/>
      <family val="1"/>
      <charset val="128"/>
    </font>
    <font>
      <strike/>
      <sz val="10"/>
      <color rgb="FFFF0000"/>
      <name val="ＭＳ 明朝"/>
      <family val="1"/>
      <charset val="128"/>
    </font>
    <font>
      <sz val="10"/>
      <name val="ＭＳ 明朝"/>
      <family val="1"/>
      <charset val="128"/>
    </font>
    <font>
      <sz val="7"/>
      <color theme="1"/>
      <name val="ＭＳ ゴシック"/>
      <family val="3"/>
      <charset val="128"/>
    </font>
    <font>
      <strike/>
      <sz val="10"/>
      <color rgb="FFFF0000"/>
      <name val="ＭＳ 明朝"/>
      <family val="2"/>
      <charset val="128"/>
    </font>
    <font>
      <sz val="9"/>
      <color theme="1"/>
      <name val="ＭＳ 明朝"/>
      <family val="2"/>
      <charset val="128"/>
    </font>
    <font>
      <sz val="9"/>
      <color theme="1"/>
      <name val="ＭＳ 明朝"/>
      <family val="1"/>
      <charset val="128"/>
    </font>
    <font>
      <b/>
      <sz val="12"/>
      <color theme="1"/>
      <name val="ＭＳ ゴシック"/>
      <family val="3"/>
      <charset val="128"/>
    </font>
    <font>
      <sz val="10"/>
      <color theme="1"/>
      <name val="Lucida Sans"/>
      <family val="2"/>
    </font>
    <font>
      <sz val="12"/>
      <color theme="1"/>
      <name val="Lucida Sans"/>
      <family val="2"/>
    </font>
    <font>
      <b/>
      <sz val="12"/>
      <color theme="1"/>
      <name val="Lucida Sans"/>
      <family val="2"/>
    </font>
    <font>
      <sz val="7"/>
      <color theme="1"/>
      <name val="Lucida Sans"/>
      <family val="2"/>
    </font>
    <font>
      <sz val="8"/>
      <color theme="1"/>
      <name val="Lucida Sans"/>
      <family val="2"/>
    </font>
    <font>
      <sz val="9"/>
      <color theme="1"/>
      <name val="Lucida Sans"/>
      <family val="2"/>
    </font>
    <font>
      <sz val="11"/>
      <color theme="1"/>
      <name val="ＭＳ ゴシック"/>
      <family val="3"/>
      <charset val="128"/>
    </font>
    <font>
      <sz val="6"/>
      <name val="ＭＳ Ｐゴシック"/>
      <family val="3"/>
      <charset val="128"/>
    </font>
    <font>
      <sz val="10"/>
      <color theme="1"/>
      <name val="ＭＳ Ｐゴシック"/>
      <family val="3"/>
      <charset val="128"/>
    </font>
    <font>
      <sz val="10"/>
      <color rgb="FFFF0000"/>
      <name val="ＭＳ Ｐゴシック"/>
      <family val="3"/>
      <charset val="128"/>
    </font>
    <font>
      <sz val="10"/>
      <color theme="3"/>
      <name val="Lucida Sans"/>
      <family val="2"/>
    </font>
    <font>
      <sz val="11"/>
      <name val="ＭＳ ゴシック"/>
      <family val="3"/>
      <charset val="128"/>
    </font>
    <font>
      <sz val="10"/>
      <color rgb="FFFF0000"/>
      <name val="Lucida Sans"/>
      <family val="2"/>
    </font>
    <font>
      <sz val="16"/>
      <color theme="1"/>
      <name val="ＭＳ ゴシック"/>
      <family val="3"/>
      <charset val="128"/>
    </font>
    <font>
      <sz val="10"/>
      <name val="Lucida Sans"/>
      <family val="2"/>
    </font>
    <font>
      <sz val="10"/>
      <name val="ＭＳ ゴシック"/>
      <family val="3"/>
      <charset val="128"/>
    </font>
    <font>
      <sz val="11"/>
      <name val="游ゴシック"/>
      <family val="3"/>
      <charset val="128"/>
      <scheme val="minor"/>
    </font>
    <font>
      <sz val="10"/>
      <name val="ＭＳ Ｐゴシック"/>
      <family val="3"/>
      <charset val="128"/>
    </font>
    <font>
      <sz val="10"/>
      <color theme="1"/>
      <name val="ＭＳ Ｐゴシック"/>
      <family val="2"/>
      <charset val="128"/>
    </font>
    <font>
      <sz val="10"/>
      <color rgb="FFFF0000"/>
      <name val="ＭＳ Ｐゴシック"/>
      <family val="2"/>
      <charset val="128"/>
    </font>
    <font>
      <b/>
      <sz val="12"/>
      <color theme="1"/>
      <name val="ＭＳ Ｐゴシック"/>
      <family val="3"/>
      <charset val="128"/>
    </font>
    <font>
      <sz val="11"/>
      <name val="ＭＳ 明朝"/>
      <family val="1"/>
      <charset val="128"/>
    </font>
    <font>
      <sz val="10"/>
      <color rgb="FFFF0000"/>
      <name val="ＭＳ ゴシック"/>
      <family val="3"/>
      <charset val="128"/>
    </font>
    <font>
      <sz val="11"/>
      <color rgb="FFFF0000"/>
      <name val="ＭＳ ゴシック"/>
      <family val="3"/>
      <charset val="128"/>
    </font>
    <font>
      <sz val="10"/>
      <name val="Lucida Sans Unicode"/>
      <family val="2"/>
    </font>
    <font>
      <sz val="14"/>
      <name val="ＭＳ ゴシック"/>
      <family val="3"/>
      <charset val="128"/>
    </font>
    <font>
      <sz val="10"/>
      <color theme="1"/>
      <name val="Lucida Sans"/>
      <family val="3"/>
      <charset val="128"/>
    </font>
    <font>
      <sz val="10"/>
      <color theme="1"/>
      <name val="Yu Gothic"/>
      <family val="2"/>
      <charset val="128"/>
    </font>
    <font>
      <sz val="10"/>
      <color rgb="FFFF0000"/>
      <name val="ＭＳ 明朝"/>
      <family val="2"/>
      <charset val="128"/>
    </font>
    <font>
      <sz val="11"/>
      <color theme="1"/>
      <name val="Lucida Sans"/>
      <family val="2"/>
    </font>
    <font>
      <sz val="10"/>
      <color rgb="FF0070C0"/>
      <name val="ＭＳ ゴシック"/>
      <family val="3"/>
      <charset val="128"/>
    </font>
    <font>
      <sz val="10"/>
      <color theme="3"/>
      <name val="ＭＳ ゴシック"/>
      <family val="3"/>
      <charset val="128"/>
    </font>
    <font>
      <sz val="11"/>
      <name val="ＭＳ 明朝"/>
      <family val="2"/>
      <charset val="128"/>
    </font>
    <font>
      <b/>
      <sz val="12"/>
      <name val="ＭＳ Ｐゴシック"/>
      <family val="3"/>
      <charset val="128"/>
    </font>
    <font>
      <b/>
      <sz val="12"/>
      <name val="Lucida Sans"/>
      <family val="2"/>
    </font>
    <font>
      <sz val="10"/>
      <name val="ＭＳ Ｐゴシック"/>
      <family val="2"/>
      <charset val="128"/>
    </font>
  </fonts>
  <fills count="10">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8" tint="0.599963377788628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59996337778862885"/>
        <bgColor indexed="64"/>
      </patternFill>
    </fill>
    <fill>
      <patternFill patternType="solid">
        <fgColor theme="8" tint="0.59999389629810485"/>
        <bgColor indexed="64"/>
      </patternFill>
    </fill>
  </fills>
  <borders count="188">
    <border>
      <left/>
      <right/>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medium">
        <color auto="1"/>
      </left>
      <right style="thin">
        <color auto="1"/>
      </right>
      <top/>
      <bottom/>
      <diagonal/>
    </border>
    <border>
      <left style="thin">
        <color auto="1"/>
      </left>
      <right/>
      <top/>
      <bottom/>
      <diagonal/>
    </border>
    <border>
      <left style="thin">
        <color auto="1"/>
      </left>
      <right/>
      <top style="thin">
        <color auto="1"/>
      </top>
      <bottom style="medium">
        <color auto="1"/>
      </bottom>
      <diagonal/>
    </border>
    <border>
      <left/>
      <right style="thin">
        <color auto="1"/>
      </right>
      <top style="medium">
        <color auto="1"/>
      </top>
      <bottom style="thin">
        <color auto="1"/>
      </bottom>
      <diagonal/>
    </border>
    <border>
      <left/>
      <right/>
      <top style="thin">
        <color auto="1"/>
      </top>
      <bottom style="thin">
        <color auto="1"/>
      </bottom>
      <diagonal/>
    </border>
    <border>
      <left/>
      <right style="thin">
        <color auto="1"/>
      </right>
      <top/>
      <bottom/>
      <diagonal/>
    </border>
    <border>
      <left/>
      <right style="thin">
        <color auto="1"/>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auto="1"/>
      </right>
      <top style="thin">
        <color auto="1"/>
      </top>
      <bottom/>
      <diagonal/>
    </border>
    <border>
      <left style="medium">
        <color auto="1"/>
      </left>
      <right/>
      <top style="thin">
        <color auto="1"/>
      </top>
      <bottom/>
      <diagonal/>
    </border>
    <border>
      <left style="thin">
        <color indexed="64"/>
      </left>
      <right style="thin">
        <color indexed="64"/>
      </right>
      <top style="thin">
        <color indexed="64"/>
      </top>
      <bottom style="thin">
        <color indexed="64"/>
      </bottom>
      <diagonal/>
    </border>
    <border>
      <left/>
      <right style="medium">
        <color auto="1"/>
      </right>
      <top style="thin">
        <color auto="1"/>
      </top>
      <bottom style="thin">
        <color auto="1"/>
      </bottom>
      <diagonal/>
    </border>
    <border>
      <left style="thin">
        <color auto="1"/>
      </left>
      <right style="medium">
        <color indexed="64"/>
      </right>
      <top/>
      <bottom/>
      <diagonal/>
    </border>
    <border>
      <left style="thin">
        <color auto="1"/>
      </left>
      <right style="medium">
        <color indexed="64"/>
      </right>
      <top/>
      <bottom style="medium">
        <color auto="1"/>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medium">
        <color indexed="64"/>
      </right>
      <top/>
      <bottom/>
      <diagonal/>
    </border>
    <border>
      <left/>
      <right style="medium">
        <color indexed="64"/>
      </right>
      <top/>
      <bottom style="thin">
        <color auto="1"/>
      </bottom>
      <diagonal/>
    </border>
    <border>
      <left style="thin">
        <color indexed="64"/>
      </left>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top style="medium">
        <color auto="1"/>
      </top>
      <bottom/>
      <diagonal/>
    </border>
    <border>
      <left/>
      <right style="medium">
        <color indexed="64"/>
      </right>
      <top style="medium">
        <color auto="1"/>
      </top>
      <bottom/>
      <diagonal/>
    </border>
    <border>
      <left/>
      <right style="medium">
        <color indexed="64"/>
      </right>
      <top/>
      <bottom/>
      <diagonal/>
    </border>
    <border>
      <left/>
      <right style="medium">
        <color indexed="64"/>
      </right>
      <top style="thin">
        <color auto="1"/>
      </top>
      <bottom style="medium">
        <color indexed="64"/>
      </bottom>
      <diagonal/>
    </border>
    <border>
      <left/>
      <right/>
      <top style="thin">
        <color auto="1"/>
      </top>
      <bottom/>
      <diagonal/>
    </border>
    <border>
      <left/>
      <right style="medium">
        <color auto="1"/>
      </right>
      <top style="thin">
        <color auto="1"/>
      </top>
      <bottom/>
      <diagonal/>
    </border>
    <border>
      <left style="thin">
        <color auto="1"/>
      </left>
      <right style="thin">
        <color auto="1"/>
      </right>
      <top style="medium">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medium">
        <color auto="1"/>
      </top>
      <bottom/>
      <diagonal/>
    </border>
    <border>
      <left/>
      <right style="medium">
        <color auto="1"/>
      </right>
      <top style="medium">
        <color auto="1"/>
      </top>
      <bottom style="thin">
        <color auto="1"/>
      </bottom>
      <diagonal/>
    </border>
    <border>
      <left/>
      <right style="medium">
        <color auto="1"/>
      </right>
      <top style="medium">
        <color auto="1"/>
      </top>
      <bottom style="hair">
        <color auto="1"/>
      </bottom>
      <diagonal/>
    </border>
    <border>
      <left/>
      <right style="medium">
        <color auto="1"/>
      </right>
      <top style="hair">
        <color auto="1"/>
      </top>
      <bottom style="thin">
        <color auto="1"/>
      </bottom>
      <diagonal/>
    </border>
    <border>
      <left/>
      <right style="thin">
        <color auto="1"/>
      </right>
      <top style="medium">
        <color auto="1"/>
      </top>
      <bottom/>
      <diagonal/>
    </border>
    <border>
      <left style="medium">
        <color auto="1"/>
      </left>
      <right/>
      <top style="medium">
        <color auto="1"/>
      </top>
      <bottom style="hair">
        <color auto="1"/>
      </bottom>
      <diagonal/>
    </border>
    <border>
      <left style="medium">
        <color auto="1"/>
      </left>
      <right/>
      <top style="hair">
        <color auto="1"/>
      </top>
      <bottom style="thin">
        <color indexed="64"/>
      </bottom>
      <diagonal/>
    </border>
    <border>
      <left/>
      <right/>
      <top style="thin">
        <color auto="1"/>
      </top>
      <bottom style="medium">
        <color auto="1"/>
      </bottom>
      <diagonal/>
    </border>
    <border>
      <left style="medium">
        <color auto="1"/>
      </left>
      <right style="medium">
        <color auto="1"/>
      </right>
      <top style="thin">
        <color auto="1"/>
      </top>
      <bottom style="thin">
        <color indexed="64"/>
      </bottom>
      <diagonal/>
    </border>
    <border>
      <left/>
      <right style="thin">
        <color indexed="64"/>
      </right>
      <top/>
      <bottom style="thin">
        <color auto="1"/>
      </bottom>
      <diagonal/>
    </border>
    <border>
      <left style="thin">
        <color auto="1"/>
      </left>
      <right style="thin">
        <color auto="1"/>
      </right>
      <top/>
      <bottom style="hair">
        <color auto="1"/>
      </bottom>
      <diagonal/>
    </border>
    <border>
      <left style="medium">
        <color auto="1"/>
      </left>
      <right style="medium">
        <color auto="1"/>
      </right>
      <top style="medium">
        <color auto="1"/>
      </top>
      <bottom style="thin">
        <color auto="1"/>
      </bottom>
      <diagonal/>
    </border>
    <border>
      <left style="thin">
        <color indexed="64"/>
      </left>
      <right/>
      <top style="medium">
        <color auto="1"/>
      </top>
      <bottom style="hair">
        <color auto="1"/>
      </bottom>
      <diagonal/>
    </border>
    <border>
      <left style="thin">
        <color indexed="64"/>
      </left>
      <right/>
      <top style="hair">
        <color auto="1"/>
      </top>
      <bottom style="thin">
        <color auto="1"/>
      </bottom>
      <diagonal/>
    </border>
    <border>
      <left style="thin">
        <color indexed="64"/>
      </left>
      <right style="thin">
        <color indexed="64"/>
      </right>
      <top style="thin">
        <color indexed="64"/>
      </top>
      <bottom style="hair">
        <color indexed="64"/>
      </bottom>
      <diagonal/>
    </border>
    <border diagonalUp="1">
      <left style="thin">
        <color auto="1"/>
      </left>
      <right style="thin">
        <color auto="1"/>
      </right>
      <top style="thin">
        <color auto="1"/>
      </top>
      <bottom style="thin">
        <color auto="1"/>
      </bottom>
      <diagonal style="thin">
        <color auto="1"/>
      </diagonal>
    </border>
    <border>
      <left style="hair">
        <color auto="1"/>
      </left>
      <right/>
      <top style="thin">
        <color auto="1"/>
      </top>
      <bottom/>
      <diagonal/>
    </border>
    <border>
      <left style="thin">
        <color indexed="64"/>
      </left>
      <right style="hair">
        <color auto="1"/>
      </right>
      <top style="thin">
        <color auto="1"/>
      </top>
      <bottom/>
      <diagonal/>
    </border>
    <border>
      <left style="hair">
        <color auto="1"/>
      </left>
      <right/>
      <top/>
      <bottom style="medium">
        <color auto="1"/>
      </bottom>
      <diagonal/>
    </border>
    <border>
      <left style="thin">
        <color auto="1"/>
      </left>
      <right style="hair">
        <color auto="1"/>
      </right>
      <top/>
      <bottom style="medium">
        <color auto="1"/>
      </bottom>
      <diagonal/>
    </border>
    <border>
      <left style="hair">
        <color auto="1"/>
      </left>
      <right/>
      <top/>
      <bottom/>
      <diagonal/>
    </border>
    <border>
      <left style="thin">
        <color auto="1"/>
      </left>
      <right style="hair">
        <color auto="1"/>
      </right>
      <top/>
      <bottom/>
      <diagonal/>
    </border>
    <border>
      <left style="hair">
        <color auto="1"/>
      </left>
      <right style="thin">
        <color auto="1"/>
      </right>
      <top style="thin">
        <color auto="1"/>
      </top>
      <bottom/>
      <diagonal/>
    </border>
    <border>
      <left style="hair">
        <color auto="1"/>
      </left>
      <right style="thin">
        <color auto="1"/>
      </right>
      <top/>
      <bottom style="medium">
        <color auto="1"/>
      </bottom>
      <diagonal/>
    </border>
    <border>
      <left style="hair">
        <color auto="1"/>
      </left>
      <right style="thin">
        <color auto="1"/>
      </right>
      <top/>
      <bottom/>
      <diagonal/>
    </border>
    <border>
      <left/>
      <right style="medium">
        <color indexed="64"/>
      </right>
      <top/>
      <bottom style="medium">
        <color auto="1"/>
      </bottom>
      <diagonal/>
    </border>
    <border>
      <left style="medium">
        <color auto="1"/>
      </left>
      <right/>
      <top/>
      <bottom style="hair">
        <color auto="1"/>
      </bottom>
      <diagonal/>
    </border>
    <border>
      <left style="thin">
        <color indexed="64"/>
      </left>
      <right/>
      <top/>
      <bottom style="hair">
        <color auto="1"/>
      </bottom>
      <diagonal/>
    </border>
    <border>
      <left/>
      <right style="medium">
        <color auto="1"/>
      </right>
      <top/>
      <bottom style="hair">
        <color auto="1"/>
      </bottom>
      <diagonal/>
    </border>
    <border>
      <left style="thin">
        <color auto="1"/>
      </left>
      <right/>
      <top style="medium">
        <color auto="1"/>
      </top>
      <bottom/>
      <diagonal/>
    </border>
    <border>
      <left style="medium">
        <color auto="1"/>
      </left>
      <right/>
      <top style="hair">
        <color auto="1"/>
      </top>
      <bottom/>
      <diagonal/>
    </border>
    <border>
      <left style="thin">
        <color auto="1"/>
      </left>
      <right style="thin">
        <color auto="1"/>
      </right>
      <top style="hair">
        <color auto="1"/>
      </top>
      <bottom/>
      <diagonal/>
    </border>
    <border>
      <left/>
      <right/>
      <top/>
      <bottom style="hair">
        <color auto="1"/>
      </bottom>
      <diagonal/>
    </border>
    <border>
      <left/>
      <right style="thin">
        <color auto="1"/>
      </right>
      <top/>
      <bottom style="hair">
        <color auto="1"/>
      </bottom>
      <diagonal/>
    </border>
    <border>
      <left style="thin">
        <color auto="1"/>
      </left>
      <right style="medium">
        <color indexed="64"/>
      </right>
      <top/>
      <bottom style="hair">
        <color auto="1"/>
      </bottom>
      <diagonal/>
    </border>
    <border>
      <left style="medium">
        <color auto="1"/>
      </left>
      <right style="thin">
        <color indexed="64"/>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right style="thin">
        <color auto="1"/>
      </right>
      <top style="thin">
        <color auto="1"/>
      </top>
      <bottom style="hair">
        <color auto="1"/>
      </bottom>
      <diagonal/>
    </border>
    <border>
      <left style="medium">
        <color auto="1"/>
      </left>
      <right/>
      <top style="thin">
        <color auto="1"/>
      </top>
      <bottom style="hair">
        <color auto="1"/>
      </bottom>
      <diagonal/>
    </border>
    <border>
      <left style="thin">
        <color auto="1"/>
      </left>
      <right style="medium">
        <color indexed="64"/>
      </right>
      <top style="thin">
        <color auto="1"/>
      </top>
      <bottom style="hair">
        <color auto="1"/>
      </bottom>
      <diagonal/>
    </border>
    <border>
      <left style="thin">
        <color auto="1"/>
      </left>
      <right/>
      <top style="thin">
        <color auto="1"/>
      </top>
      <bottom style="hair">
        <color auto="1"/>
      </bottom>
      <diagonal/>
    </border>
    <border>
      <left style="medium">
        <color auto="1"/>
      </left>
      <right style="thin">
        <color indexed="64"/>
      </right>
      <top style="thin">
        <color auto="1"/>
      </top>
      <bottom style="hair">
        <color auto="1"/>
      </bottom>
      <diagonal/>
    </border>
    <border>
      <left/>
      <right style="medium">
        <color indexed="64"/>
      </right>
      <top style="thin">
        <color auto="1"/>
      </top>
      <bottom style="hair">
        <color auto="1"/>
      </bottom>
      <diagonal/>
    </border>
    <border>
      <left style="hair">
        <color auto="1"/>
      </left>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style="hair">
        <color auto="1"/>
      </top>
      <bottom style="thin">
        <color auto="1"/>
      </bottom>
      <diagonal/>
    </border>
    <border>
      <left style="thin">
        <color auto="1"/>
      </left>
      <right style="medium">
        <color indexed="64"/>
      </right>
      <top style="hair">
        <color auto="1"/>
      </top>
      <bottom style="thin">
        <color auto="1"/>
      </bottom>
      <diagonal/>
    </border>
    <border>
      <left style="medium">
        <color auto="1"/>
      </left>
      <right style="thin">
        <color indexed="64"/>
      </right>
      <top style="hair">
        <color auto="1"/>
      </top>
      <bottom style="thin">
        <color auto="1"/>
      </bottom>
      <diagonal/>
    </border>
    <border>
      <left style="hair">
        <color auto="1"/>
      </left>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thin">
        <color auto="1"/>
      </right>
      <top style="hair">
        <color auto="1"/>
      </top>
      <bottom/>
      <diagonal/>
    </border>
    <border>
      <left style="thin">
        <color auto="1"/>
      </left>
      <right style="medium">
        <color indexed="64"/>
      </right>
      <top style="hair">
        <color auto="1"/>
      </top>
      <bottom/>
      <diagonal/>
    </border>
    <border>
      <left style="medium">
        <color auto="1"/>
      </left>
      <right style="thin">
        <color indexed="64"/>
      </right>
      <top style="hair">
        <color auto="1"/>
      </top>
      <bottom/>
      <diagonal/>
    </border>
    <border>
      <left style="thin">
        <color auto="1"/>
      </left>
      <right/>
      <top style="hair">
        <color auto="1"/>
      </top>
      <bottom/>
      <diagonal/>
    </border>
    <border>
      <left/>
      <right style="medium">
        <color indexed="64"/>
      </right>
      <top style="hair">
        <color auto="1"/>
      </top>
      <bottom/>
      <diagonal/>
    </border>
    <border>
      <left style="hair">
        <color auto="1"/>
      </left>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indexed="64"/>
      </left>
      <right style="medium">
        <color auto="1"/>
      </right>
      <top/>
      <bottom style="thin">
        <color auto="1"/>
      </bottom>
      <diagonal/>
    </border>
    <border>
      <left style="mediumDashed">
        <color auto="1"/>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style="mediumDashed">
        <color auto="1"/>
      </right>
      <top/>
      <bottom style="mediumDashed">
        <color auto="1"/>
      </bottom>
      <diagonal/>
    </border>
    <border>
      <left style="medium">
        <color auto="1"/>
      </left>
      <right style="medium">
        <color auto="1"/>
      </right>
      <top style="thin">
        <color auto="1"/>
      </top>
      <bottom/>
      <diagonal/>
    </border>
    <border diagonalUp="1">
      <left style="thin">
        <color auto="1"/>
      </left>
      <right style="thin">
        <color indexed="64"/>
      </right>
      <top style="medium">
        <color auto="1"/>
      </top>
      <bottom/>
      <diagonal style="thin">
        <color auto="1"/>
      </diagonal>
    </border>
    <border diagonalUp="1">
      <left style="thin">
        <color auto="1"/>
      </left>
      <right style="thin">
        <color indexed="64"/>
      </right>
      <top/>
      <bottom/>
      <diagonal style="thin">
        <color auto="1"/>
      </diagonal>
    </border>
    <border>
      <left style="thin">
        <color indexed="64"/>
      </left>
      <right/>
      <top style="hair">
        <color auto="1"/>
      </top>
      <bottom style="medium">
        <color auto="1"/>
      </bottom>
      <diagonal/>
    </border>
    <border>
      <left/>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medium">
        <color auto="1"/>
      </right>
      <top style="medium">
        <color auto="1"/>
      </top>
      <bottom style="hair">
        <color auto="1"/>
      </bottom>
      <diagonal/>
    </border>
    <border>
      <left style="medium">
        <color indexed="64"/>
      </left>
      <right style="thin">
        <color auto="1"/>
      </right>
      <top style="medium">
        <color auto="1"/>
      </top>
      <bottom style="hair">
        <color auto="1"/>
      </bottom>
      <diagonal/>
    </border>
    <border>
      <left/>
      <right style="thin">
        <color auto="1"/>
      </right>
      <top style="medium">
        <color auto="1"/>
      </top>
      <bottom style="hair">
        <color auto="1"/>
      </bottom>
      <diagonal/>
    </border>
    <border>
      <left style="hair">
        <color auto="1"/>
      </left>
      <right/>
      <top style="medium">
        <color auto="1"/>
      </top>
      <bottom style="hair">
        <color auto="1"/>
      </bottom>
      <diagonal/>
    </border>
    <border>
      <left style="thin">
        <color auto="1"/>
      </left>
      <right style="hair">
        <color auto="1"/>
      </right>
      <top style="medium">
        <color auto="1"/>
      </top>
      <bottom style="hair">
        <color auto="1"/>
      </bottom>
      <diagonal/>
    </border>
    <border>
      <left style="hair">
        <color auto="1"/>
      </left>
      <right style="thin">
        <color auto="1"/>
      </right>
      <top style="medium">
        <color auto="1"/>
      </top>
      <bottom style="hair">
        <color auto="1"/>
      </bottom>
      <diagonal/>
    </border>
    <border>
      <left/>
      <right/>
      <top style="hair">
        <color auto="1"/>
      </top>
      <bottom style="medium">
        <color indexed="64"/>
      </bottom>
      <diagonal/>
    </border>
    <border>
      <left style="thin">
        <color auto="1"/>
      </left>
      <right style="thin">
        <color auto="1"/>
      </right>
      <top style="hair">
        <color auto="1"/>
      </top>
      <bottom style="medium">
        <color indexed="64"/>
      </bottom>
      <diagonal/>
    </border>
    <border>
      <left/>
      <right style="medium">
        <color indexed="64"/>
      </right>
      <top style="hair">
        <color auto="1"/>
      </top>
      <bottom style="medium">
        <color indexed="64"/>
      </bottom>
      <diagonal/>
    </border>
    <border>
      <left style="medium">
        <color auto="1"/>
      </left>
      <right/>
      <top style="hair">
        <color auto="1"/>
      </top>
      <bottom style="medium">
        <color indexed="64"/>
      </bottom>
      <diagonal/>
    </border>
    <border>
      <left style="thin">
        <color auto="1"/>
      </left>
      <right style="medium">
        <color auto="1"/>
      </right>
      <top style="hair">
        <color auto="1"/>
      </top>
      <bottom style="medium">
        <color indexed="64"/>
      </bottom>
      <diagonal/>
    </border>
    <border>
      <left style="medium">
        <color indexed="64"/>
      </left>
      <right style="medium">
        <color indexed="64"/>
      </right>
      <top style="hair">
        <color auto="1"/>
      </top>
      <bottom style="medium">
        <color indexed="64"/>
      </bottom>
      <diagonal/>
    </border>
    <border>
      <left style="medium">
        <color auto="1"/>
      </left>
      <right style="thin">
        <color auto="1"/>
      </right>
      <top style="hair">
        <color auto="1"/>
      </top>
      <bottom style="medium">
        <color indexed="64"/>
      </bottom>
      <diagonal/>
    </border>
    <border>
      <left/>
      <right style="thin">
        <color auto="1"/>
      </right>
      <top style="hair">
        <color auto="1"/>
      </top>
      <bottom style="medium">
        <color indexed="64"/>
      </bottom>
      <diagonal/>
    </border>
    <border>
      <left style="hair">
        <color auto="1"/>
      </left>
      <right/>
      <top style="hair">
        <color auto="1"/>
      </top>
      <bottom style="medium">
        <color indexed="64"/>
      </bottom>
      <diagonal/>
    </border>
    <border>
      <left style="thin">
        <color auto="1"/>
      </left>
      <right style="hair">
        <color auto="1"/>
      </right>
      <top style="hair">
        <color auto="1"/>
      </top>
      <bottom style="medium">
        <color indexed="64"/>
      </bottom>
      <diagonal/>
    </border>
    <border>
      <left style="hair">
        <color auto="1"/>
      </left>
      <right style="thin">
        <color auto="1"/>
      </right>
      <top style="hair">
        <color auto="1"/>
      </top>
      <bottom style="medium">
        <color indexed="64"/>
      </bottom>
      <diagonal/>
    </border>
    <border>
      <left style="thin">
        <color auto="1"/>
      </left>
      <right style="thin">
        <color indexed="64"/>
      </right>
      <top style="medium">
        <color auto="1"/>
      </top>
      <bottom style="thin">
        <color indexed="64"/>
      </bottom>
      <diagonal/>
    </border>
    <border diagonalUp="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indexed="64"/>
      </right>
      <top style="medium">
        <color auto="1"/>
      </top>
      <bottom/>
      <diagonal/>
    </border>
    <border>
      <left style="thin">
        <color auto="1"/>
      </left>
      <right style="hair">
        <color auto="1"/>
      </right>
      <top style="medium">
        <color auto="1"/>
      </top>
      <bottom/>
      <diagonal/>
    </border>
    <border>
      <left style="thin">
        <color auto="1"/>
      </left>
      <right style="hair">
        <color auto="1"/>
      </right>
      <top/>
      <bottom style="thin">
        <color auto="1"/>
      </bottom>
      <diagonal/>
    </border>
    <border diagonalUp="1">
      <left style="thin">
        <color auto="1"/>
      </left>
      <right/>
      <top style="thin">
        <color auto="1"/>
      </top>
      <bottom style="hair">
        <color auto="1"/>
      </bottom>
      <diagonal style="thin">
        <color auto="1"/>
      </diagonal>
    </border>
    <border diagonalUp="1">
      <left style="thin">
        <color indexed="64"/>
      </left>
      <right style="thin">
        <color indexed="64"/>
      </right>
      <top style="thin">
        <color auto="1"/>
      </top>
      <bottom style="hair">
        <color indexed="64"/>
      </bottom>
      <diagonal style="thin">
        <color auto="1"/>
      </diagonal>
    </border>
    <border diagonalUp="1">
      <left style="thin">
        <color auto="1"/>
      </left>
      <right/>
      <top/>
      <bottom style="thin">
        <color indexed="64"/>
      </bottom>
      <diagonal style="thin">
        <color auto="1"/>
      </diagonal>
    </border>
    <border diagonalUp="1">
      <left style="thin">
        <color indexed="64"/>
      </left>
      <right style="thin">
        <color indexed="64"/>
      </right>
      <top/>
      <bottom style="thin">
        <color indexed="64"/>
      </bottom>
      <diagonal style="thin">
        <color auto="1"/>
      </diagonal>
    </border>
    <border>
      <left style="thin">
        <color indexed="64"/>
      </left>
      <right style="medium">
        <color indexed="64"/>
      </right>
      <top style="medium">
        <color auto="1"/>
      </top>
      <bottom style="dotted">
        <color indexed="64"/>
      </bottom>
      <diagonal/>
    </border>
    <border>
      <left style="thin">
        <color indexed="64"/>
      </left>
      <right style="thin">
        <color indexed="64"/>
      </right>
      <top style="medium">
        <color auto="1"/>
      </top>
      <bottom style="dotted">
        <color indexed="64"/>
      </bottom>
      <diagonal/>
    </border>
    <border>
      <left style="thin">
        <color auto="1"/>
      </left>
      <right style="medium">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thin">
        <color auto="1"/>
      </left>
      <right style="thin">
        <color auto="1"/>
      </right>
      <top style="dotted">
        <color indexed="64"/>
      </top>
      <bottom style="thin">
        <color indexed="64"/>
      </bottom>
      <diagonal/>
    </border>
    <border>
      <left style="thin">
        <color auto="1"/>
      </left>
      <right style="thin">
        <color auto="1"/>
      </right>
      <top style="thin">
        <color auto="1"/>
      </top>
      <bottom style="dotted">
        <color indexed="64"/>
      </bottom>
      <diagonal/>
    </border>
    <border>
      <left style="thin">
        <color auto="1"/>
      </left>
      <right style="medium">
        <color indexed="64"/>
      </right>
      <top style="thin">
        <color auto="1"/>
      </top>
      <bottom style="dotted">
        <color indexed="64"/>
      </bottom>
      <diagonal/>
    </border>
    <border>
      <left/>
      <right/>
      <top style="hair">
        <color auto="1"/>
      </top>
      <bottom/>
      <diagonal/>
    </border>
    <border>
      <left/>
      <right/>
      <top style="thin">
        <color auto="1"/>
      </top>
      <bottom style="hair">
        <color auto="1"/>
      </bottom>
      <diagonal/>
    </border>
    <border>
      <left/>
      <right/>
      <top style="hair">
        <color auto="1"/>
      </top>
      <bottom style="thin">
        <color auto="1"/>
      </bottom>
      <diagonal/>
    </border>
    <border>
      <left style="hair">
        <color auto="1"/>
      </left>
      <right style="thin">
        <color auto="1"/>
      </right>
      <top style="medium">
        <color auto="1"/>
      </top>
      <bottom/>
      <diagonal/>
    </border>
    <border>
      <left/>
      <right/>
      <top/>
      <bottom style="medium">
        <color auto="1"/>
      </bottom>
      <diagonal/>
    </border>
    <border>
      <left/>
      <right style="hair">
        <color auto="1"/>
      </right>
      <top/>
      <bottom/>
      <diagonal/>
    </border>
    <border>
      <left/>
      <right style="hair">
        <color auto="1"/>
      </right>
      <top style="hair">
        <color auto="1"/>
      </top>
      <bottom style="thin">
        <color indexed="64"/>
      </bottom>
      <diagonal/>
    </border>
    <border>
      <left/>
      <right style="hair">
        <color auto="1"/>
      </right>
      <top style="thin">
        <color auto="1"/>
      </top>
      <bottom/>
      <diagonal/>
    </border>
    <border>
      <left/>
      <right style="hair">
        <color auto="1"/>
      </right>
      <top/>
      <bottom style="medium">
        <color auto="1"/>
      </bottom>
      <diagonal/>
    </border>
    <border>
      <left/>
      <right style="hair">
        <color auto="1"/>
      </right>
      <top style="medium">
        <color auto="1"/>
      </top>
      <bottom style="hair">
        <color auto="1"/>
      </bottom>
      <diagonal/>
    </border>
    <border>
      <left/>
      <right style="hair">
        <color auto="1"/>
      </right>
      <top style="hair">
        <color auto="1"/>
      </top>
      <bottom style="medium">
        <color indexed="64"/>
      </bottom>
      <diagonal/>
    </border>
    <border diagonalUp="1">
      <left style="thin">
        <color auto="1"/>
      </left>
      <right style="thin">
        <color auto="1"/>
      </right>
      <top style="medium">
        <color auto="1"/>
      </top>
      <bottom style="hair">
        <color auto="1"/>
      </bottom>
      <diagonal style="thin">
        <color auto="1"/>
      </diagonal>
    </border>
    <border diagonalUp="1">
      <left style="thin">
        <color auto="1"/>
      </left>
      <right style="thin">
        <color auto="1"/>
      </right>
      <top style="hair">
        <color auto="1"/>
      </top>
      <bottom style="hair">
        <color auto="1"/>
      </bottom>
      <diagonal style="thin">
        <color auto="1"/>
      </diagonal>
    </border>
    <border diagonalUp="1">
      <left style="thin">
        <color auto="1"/>
      </left>
      <right style="thin">
        <color auto="1"/>
      </right>
      <top style="hair">
        <color auto="1"/>
      </top>
      <bottom style="medium">
        <color auto="1"/>
      </bottom>
      <diagonal style="thin">
        <color auto="1"/>
      </diagonal>
    </border>
    <border diagonalUp="1">
      <left style="thin">
        <color auto="1"/>
      </left>
      <right style="thin">
        <color auto="1"/>
      </right>
      <top style="hair">
        <color auto="1"/>
      </top>
      <bottom style="thin">
        <color indexed="64"/>
      </bottom>
      <diagonal style="thin">
        <color auto="1"/>
      </diagonal>
    </border>
    <border diagonalUp="1">
      <left style="thin">
        <color auto="1"/>
      </left>
      <right style="thin">
        <color auto="1"/>
      </right>
      <top/>
      <bottom style="hair">
        <color auto="1"/>
      </bottom>
      <diagonal style="thin">
        <color auto="1"/>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auto="1"/>
      </left>
      <right style="thin">
        <color auto="1"/>
      </right>
      <top style="medium">
        <color auto="1"/>
      </top>
      <bottom style="thin">
        <color indexed="64"/>
      </bottom>
      <diagonal/>
    </border>
    <border>
      <left style="hair">
        <color auto="1"/>
      </left>
      <right style="thin">
        <color auto="1"/>
      </right>
      <top style="thin">
        <color auto="1"/>
      </top>
      <bottom style="thin">
        <color indexed="64"/>
      </bottom>
      <diagonal/>
    </border>
    <border>
      <left style="thin">
        <color indexed="64"/>
      </left>
      <right/>
      <top style="medium">
        <color auto="1"/>
      </top>
      <bottom style="dotted">
        <color indexed="64"/>
      </bottom>
      <diagonal/>
    </border>
    <border>
      <left style="thin">
        <color auto="1"/>
      </left>
      <right/>
      <top style="thin">
        <color auto="1"/>
      </top>
      <bottom style="dotted">
        <color indexed="64"/>
      </bottom>
      <diagonal/>
    </border>
    <border>
      <left style="thin">
        <color auto="1"/>
      </left>
      <right/>
      <top style="dotted">
        <color indexed="64"/>
      </top>
      <bottom style="thin">
        <color indexed="64"/>
      </bottom>
      <diagonal/>
    </border>
    <border>
      <left style="thin">
        <color indexed="64"/>
      </left>
      <right/>
      <top/>
      <bottom style="dotted">
        <color indexed="64"/>
      </bottom>
      <diagonal/>
    </border>
    <border>
      <left/>
      <right/>
      <top style="medium">
        <color auto="1"/>
      </top>
      <bottom style="medium">
        <color auto="1"/>
      </bottom>
      <diagonal/>
    </border>
  </borders>
  <cellStyleXfs count="3">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cellStyleXfs>
  <cellXfs count="811">
    <xf numFmtId="0" fontId="0" fillId="0" borderId="0" xfId="0">
      <alignment vertical="center"/>
    </xf>
    <xf numFmtId="0" fontId="2" fillId="0" borderId="0" xfId="0" applyFont="1">
      <alignment vertical="center"/>
    </xf>
    <xf numFmtId="0" fontId="3" fillId="0" borderId="0" xfId="0" applyFont="1">
      <alignment vertical="center"/>
    </xf>
    <xf numFmtId="0" fontId="2" fillId="0" borderId="28" xfId="0" applyFont="1" applyBorder="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7" fillId="0" borderId="0" xfId="0" applyFont="1">
      <alignment vertical="center"/>
    </xf>
    <xf numFmtId="0" fontId="8" fillId="0" borderId="0" xfId="0" applyFont="1">
      <alignment vertical="center"/>
    </xf>
    <xf numFmtId="0" fontId="3" fillId="0" borderId="0" xfId="0" applyFont="1" applyAlignment="1">
      <alignment horizontal="right" vertical="center"/>
    </xf>
    <xf numFmtId="0" fontId="3" fillId="0" borderId="28"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right" vertical="center"/>
    </xf>
    <xf numFmtId="0" fontId="3" fillId="0" borderId="4" xfId="0" applyFont="1" applyBorder="1" applyAlignment="1">
      <alignment horizontal="left" vertical="center"/>
    </xf>
    <xf numFmtId="0" fontId="3" fillId="0" borderId="59" xfId="0" applyFont="1" applyBorder="1" applyAlignment="1">
      <alignment horizontal="right" vertical="center"/>
    </xf>
    <xf numFmtId="0" fontId="3" fillId="0" borderId="0" xfId="0" applyFont="1" applyAlignment="1">
      <alignment vertical="top"/>
    </xf>
    <xf numFmtId="0" fontId="3" fillId="0" borderId="0" xfId="0" applyFont="1" applyAlignment="1">
      <alignment horizontal="left" vertical="center"/>
    </xf>
    <xf numFmtId="0" fontId="3" fillId="0" borderId="0" xfId="0" applyFont="1" applyAlignment="1">
      <alignment horizontal="right" vertical="top"/>
    </xf>
    <xf numFmtId="0" fontId="3" fillId="0" borderId="0" xfId="0" applyFont="1" applyAlignment="1">
      <alignment vertical="top" wrapText="1"/>
    </xf>
    <xf numFmtId="0" fontId="3" fillId="0" borderId="0" xfId="0" applyFont="1" applyAlignment="1">
      <alignment horizontal="left" vertical="top" wrapText="1"/>
    </xf>
    <xf numFmtId="0" fontId="13" fillId="0" borderId="0" xfId="0" applyFont="1" applyAlignment="1">
      <alignment vertical="top"/>
    </xf>
    <xf numFmtId="0" fontId="0" fillId="0" borderId="32" xfId="0" applyBorder="1" applyAlignment="1">
      <alignment horizontal="right" vertical="center"/>
    </xf>
    <xf numFmtId="0" fontId="0" fillId="0" borderId="1" xfId="0" applyBorder="1">
      <alignment vertical="center"/>
    </xf>
    <xf numFmtId="0" fontId="2" fillId="0" borderId="28" xfId="0" applyFont="1" applyBorder="1" applyAlignment="1">
      <alignment horizontal="center" vertical="center"/>
    </xf>
    <xf numFmtId="0" fontId="15" fillId="0" borderId="32" xfId="0" applyFont="1" applyBorder="1" applyAlignment="1">
      <alignment horizontal="right" vertical="center"/>
    </xf>
    <xf numFmtId="0" fontId="14" fillId="0" borderId="26" xfId="0" applyFont="1" applyBorder="1" applyAlignment="1">
      <alignment horizontal="center" vertical="center"/>
    </xf>
    <xf numFmtId="0" fontId="15" fillId="0" borderId="32" xfId="0" applyFont="1" applyBorder="1" applyAlignment="1">
      <alignment horizontal="center" vertical="center"/>
    </xf>
    <xf numFmtId="0" fontId="15" fillId="0" borderId="24" xfId="0" applyFont="1" applyBorder="1" applyAlignment="1">
      <alignment horizontal="center" vertical="center"/>
    </xf>
    <xf numFmtId="0" fontId="15" fillId="0" borderId="39" xfId="0" applyFont="1" applyBorder="1" applyAlignment="1">
      <alignment horizontal="center" vertical="center"/>
    </xf>
    <xf numFmtId="0" fontId="14" fillId="0" borderId="26" xfId="0" applyFont="1" applyBorder="1" applyAlignment="1">
      <alignment horizontal="center" vertical="center" shrinkToFit="1"/>
    </xf>
    <xf numFmtId="49" fontId="2" fillId="0" borderId="28" xfId="0" applyNumberFormat="1" applyFont="1" applyBorder="1" applyAlignment="1">
      <alignment horizontal="center"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8" fillId="0" borderId="0" xfId="0" applyFont="1">
      <alignment vertical="center"/>
    </xf>
    <xf numFmtId="0" fontId="17" fillId="0" borderId="4" xfId="0" applyFont="1" applyBorder="1">
      <alignment vertical="center"/>
    </xf>
    <xf numFmtId="0" fontId="17" fillId="0" borderId="9" xfId="0" applyFont="1" applyBorder="1">
      <alignment vertical="center"/>
    </xf>
    <xf numFmtId="0" fontId="23" fillId="0" borderId="0" xfId="0" applyFont="1">
      <alignment vertical="center"/>
    </xf>
    <xf numFmtId="0" fontId="17" fillId="0" borderId="41" xfId="0" applyFont="1" applyBorder="1" applyAlignment="1">
      <alignment horizontal="center" vertical="center" wrapText="1"/>
    </xf>
    <xf numFmtId="0" fontId="17" fillId="0" borderId="41" xfId="0" applyFont="1" applyBorder="1" applyAlignment="1">
      <alignment horizontal="center" vertical="center"/>
    </xf>
    <xf numFmtId="0" fontId="22" fillId="0" borderId="27" xfId="0" applyFont="1" applyBorder="1" applyAlignment="1">
      <alignment horizontal="center" vertical="center" wrapText="1"/>
    </xf>
    <xf numFmtId="0" fontId="22" fillId="0" borderId="66" xfId="0" applyFont="1" applyBorder="1" applyAlignment="1">
      <alignment horizontal="center" vertical="center" wrapText="1"/>
    </xf>
    <xf numFmtId="0" fontId="22" fillId="0" borderId="67"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72" xfId="0" applyFont="1" applyBorder="1" applyAlignment="1">
      <alignment horizontal="center" vertical="center" wrapText="1"/>
    </xf>
    <xf numFmtId="0" fontId="22" fillId="0" borderId="47" xfId="0" applyFont="1" applyBorder="1" applyAlignment="1">
      <alignment horizontal="center" vertical="center" wrapText="1"/>
    </xf>
    <xf numFmtId="0" fontId="17" fillId="0" borderId="13" xfId="0" applyFont="1" applyBorder="1" applyAlignment="1">
      <alignment horizontal="right" vertical="center"/>
    </xf>
    <xf numFmtId="0" fontId="17" fillId="0" borderId="15" xfId="0" applyFont="1" applyBorder="1" applyAlignment="1">
      <alignment horizontal="right" vertical="center" textRotation="255"/>
    </xf>
    <xf numFmtId="0" fontId="17" fillId="0" borderId="15" xfId="0" applyFont="1" applyBorder="1" applyAlignment="1">
      <alignment horizontal="right" vertical="center"/>
    </xf>
    <xf numFmtId="0" fontId="17" fillId="0" borderId="14" xfId="0" applyFont="1" applyBorder="1" applyAlignment="1">
      <alignment horizontal="right" vertical="center"/>
    </xf>
    <xf numFmtId="0" fontId="17" fillId="0" borderId="16" xfId="0" applyFont="1" applyBorder="1" applyAlignment="1">
      <alignment horizontal="right" vertical="center" textRotation="255"/>
    </xf>
    <xf numFmtId="0" fontId="17" fillId="0" borderId="31" xfId="0" applyFont="1" applyBorder="1" applyAlignment="1">
      <alignment horizontal="right" vertical="center"/>
    </xf>
    <xf numFmtId="0" fontId="17" fillId="0" borderId="16" xfId="0" applyFont="1" applyBorder="1" applyAlignment="1">
      <alignment horizontal="right" vertical="center"/>
    </xf>
    <xf numFmtId="0" fontId="17" fillId="0" borderId="13" xfId="0" applyFont="1" applyBorder="1" applyAlignment="1">
      <alignment horizontal="right" vertical="center" shrinkToFit="1"/>
    </xf>
    <xf numFmtId="0" fontId="17" fillId="0" borderId="22" xfId="0" applyFont="1" applyBorder="1" applyAlignment="1">
      <alignment horizontal="right" vertical="center"/>
    </xf>
    <xf numFmtId="0" fontId="17" fillId="0" borderId="68" xfId="0" applyFont="1" applyBorder="1" applyAlignment="1">
      <alignment horizontal="right" vertical="center"/>
    </xf>
    <xf numFmtId="0" fontId="17" fillId="0" borderId="69" xfId="0" applyFont="1" applyBorder="1" applyAlignment="1">
      <alignment horizontal="right" vertical="center"/>
    </xf>
    <xf numFmtId="0" fontId="17" fillId="0" borderId="73" xfId="0" applyFont="1" applyBorder="1" applyAlignment="1">
      <alignment horizontal="right" vertical="center"/>
    </xf>
    <xf numFmtId="0" fontId="17" fillId="0" borderId="75" xfId="0" applyFont="1" applyBorder="1" applyAlignment="1">
      <alignment horizontal="right" vertical="center"/>
    </xf>
    <xf numFmtId="0" fontId="23" fillId="0" borderId="0" xfId="0" applyFont="1" applyAlignment="1">
      <alignment horizontal="center" vertical="center"/>
    </xf>
    <xf numFmtId="0" fontId="17" fillId="0" borderId="26" xfId="0" applyFont="1" applyBorder="1" applyAlignment="1">
      <alignment horizontal="center" vertical="center" wrapText="1"/>
    </xf>
    <xf numFmtId="0" fontId="17" fillId="0" borderId="1" xfId="0" applyFont="1" applyBorder="1" applyAlignment="1">
      <alignment horizontal="center" vertical="center" wrapText="1"/>
    </xf>
    <xf numFmtId="0" fontId="28" fillId="0" borderId="0" xfId="0" applyFont="1">
      <alignment vertical="center"/>
    </xf>
    <xf numFmtId="0" fontId="17" fillId="0" borderId="117" xfId="0" applyFont="1" applyBorder="1">
      <alignment vertical="center"/>
    </xf>
    <xf numFmtId="0" fontId="23" fillId="6" borderId="0" xfId="0" applyFont="1" applyFill="1" applyAlignment="1">
      <alignment horizontal="center" vertical="center"/>
    </xf>
    <xf numFmtId="0" fontId="30" fillId="6" borderId="0" xfId="0" applyFont="1" applyFill="1">
      <alignment vertical="center"/>
    </xf>
    <xf numFmtId="176" fontId="23" fillId="6" borderId="0" xfId="0" applyNumberFormat="1" applyFont="1" applyFill="1" applyAlignment="1">
      <alignment horizontal="center" vertical="center"/>
    </xf>
    <xf numFmtId="176" fontId="23" fillId="0" borderId="0" xfId="0" applyNumberFormat="1" applyFont="1">
      <alignment vertical="center"/>
    </xf>
    <xf numFmtId="176" fontId="2" fillId="0" borderId="28" xfId="0" applyNumberFormat="1" applyFont="1" applyBorder="1" applyAlignment="1">
      <alignment horizontal="right" vertical="center"/>
    </xf>
    <xf numFmtId="176" fontId="17" fillId="7" borderId="106" xfId="0" applyNumberFormat="1" applyFont="1" applyFill="1" applyBorder="1" applyAlignment="1">
      <alignment vertical="center" shrinkToFit="1"/>
    </xf>
    <xf numFmtId="176" fontId="17" fillId="7" borderId="93" xfId="0" applyNumberFormat="1" applyFont="1" applyFill="1" applyBorder="1" applyAlignment="1">
      <alignment vertical="center" shrinkToFit="1"/>
    </xf>
    <xf numFmtId="176" fontId="17" fillId="7" borderId="100" xfId="0" applyNumberFormat="1" applyFont="1" applyFill="1" applyBorder="1" applyAlignment="1">
      <alignment vertical="center" shrinkToFit="1"/>
    </xf>
    <xf numFmtId="176" fontId="17" fillId="0" borderId="10" xfId="0" applyNumberFormat="1" applyFont="1" applyBorder="1" applyAlignment="1">
      <alignment horizontal="center" vertical="center" shrinkToFit="1"/>
    </xf>
    <xf numFmtId="176" fontId="17" fillId="0" borderId="83" xfId="0" applyNumberFormat="1" applyFont="1" applyBorder="1" applyAlignment="1">
      <alignment horizontal="center" vertical="center" shrinkToFit="1"/>
    </xf>
    <xf numFmtId="176" fontId="17" fillId="7" borderId="98" xfId="0" applyNumberFormat="1" applyFont="1" applyFill="1" applyBorder="1" applyAlignment="1">
      <alignment horizontal="center" vertical="center" shrinkToFit="1"/>
    </xf>
    <xf numFmtId="176" fontId="17" fillId="7" borderId="104" xfId="0" applyNumberFormat="1" applyFont="1" applyFill="1" applyBorder="1" applyAlignment="1">
      <alignment horizontal="center" vertical="center" shrinkToFit="1"/>
    </xf>
    <xf numFmtId="0" fontId="25" fillId="0" borderId="1" xfId="0" applyFont="1" applyBorder="1" applyAlignment="1">
      <alignment horizontal="center" vertical="center"/>
    </xf>
    <xf numFmtId="0" fontId="25" fillId="0" borderId="1" xfId="0" applyFont="1" applyBorder="1" applyAlignment="1">
      <alignment horizontal="center" vertical="center" wrapText="1"/>
    </xf>
    <xf numFmtId="176" fontId="29" fillId="5" borderId="49" xfId="0" applyNumberFormat="1" applyFont="1" applyFill="1" applyBorder="1" applyAlignment="1">
      <alignment horizontal="right" vertical="center" shrinkToFit="1"/>
    </xf>
    <xf numFmtId="176" fontId="29" fillId="5" borderId="81" xfId="0" applyNumberFormat="1" applyFont="1" applyFill="1" applyBorder="1" applyAlignment="1">
      <alignment horizontal="right" vertical="center" shrinkToFit="1"/>
    </xf>
    <xf numFmtId="176" fontId="17" fillId="7" borderId="98" xfId="0" applyNumberFormat="1" applyFont="1" applyFill="1" applyBorder="1" applyAlignment="1">
      <alignment vertical="center" shrinkToFit="1"/>
    </xf>
    <xf numFmtId="176" fontId="17" fillId="7" borderId="104" xfId="0" applyNumberFormat="1" applyFont="1" applyFill="1" applyBorder="1" applyAlignment="1">
      <alignment vertical="center" shrinkToFit="1"/>
    </xf>
    <xf numFmtId="176" fontId="17" fillId="7" borderId="64" xfId="0" applyNumberFormat="1" applyFont="1" applyFill="1" applyBorder="1" applyAlignment="1">
      <alignment vertical="center" shrinkToFit="1"/>
    </xf>
    <xf numFmtId="176" fontId="17" fillId="7" borderId="49" xfId="0" applyNumberFormat="1" applyFont="1" applyFill="1" applyBorder="1" applyAlignment="1">
      <alignment vertical="center" shrinkToFit="1"/>
    </xf>
    <xf numFmtId="176" fontId="17" fillId="7" borderId="60" xfId="0" applyNumberFormat="1" applyFont="1" applyFill="1" applyBorder="1" applyAlignment="1">
      <alignment vertical="center" shrinkToFit="1"/>
    </xf>
    <xf numFmtId="176" fontId="17" fillId="7" borderId="81" xfId="0" applyNumberFormat="1" applyFont="1" applyFill="1" applyBorder="1" applyAlignment="1">
      <alignment vertical="center" shrinkToFit="1"/>
    </xf>
    <xf numFmtId="0" fontId="22" fillId="0" borderId="1" xfId="0" applyFont="1" applyBorder="1" applyAlignment="1">
      <alignment horizontal="center" vertical="center" shrinkToFit="1"/>
    </xf>
    <xf numFmtId="0" fontId="22" fillId="0" borderId="6" xfId="0" applyFont="1" applyBorder="1" applyAlignment="1">
      <alignment horizontal="center" vertical="center" shrinkToFit="1"/>
    </xf>
    <xf numFmtId="176" fontId="29" fillId="5" borderId="64" xfId="0" applyNumberFormat="1" applyFont="1" applyFill="1" applyBorder="1" applyAlignment="1">
      <alignment vertical="center" shrinkToFit="1"/>
    </xf>
    <xf numFmtId="176" fontId="29" fillId="5" borderId="49" xfId="0" applyNumberFormat="1" applyFont="1" applyFill="1" applyBorder="1" applyAlignment="1">
      <alignment vertical="center" shrinkToFit="1"/>
    </xf>
    <xf numFmtId="176" fontId="29" fillId="5" borderId="60" xfId="0" applyNumberFormat="1" applyFont="1" applyFill="1" applyBorder="1" applyAlignment="1">
      <alignment vertical="center" shrinkToFit="1"/>
    </xf>
    <xf numFmtId="176" fontId="29" fillId="5" borderId="81" xfId="0" applyNumberFormat="1" applyFont="1" applyFill="1" applyBorder="1" applyAlignment="1">
      <alignment vertical="center" shrinkToFit="1"/>
    </xf>
    <xf numFmtId="38" fontId="17" fillId="7" borderId="101" xfId="1" applyFont="1" applyFill="1" applyBorder="1" applyAlignment="1">
      <alignment vertical="center" shrinkToFit="1"/>
    </xf>
    <xf numFmtId="38" fontId="17" fillId="7" borderId="109" xfId="1" applyFont="1" applyFill="1" applyBorder="1" applyAlignment="1">
      <alignment vertical="center" shrinkToFit="1"/>
    </xf>
    <xf numFmtId="176" fontId="31" fillId="7" borderId="81" xfId="0" applyNumberFormat="1" applyFont="1" applyFill="1" applyBorder="1" applyAlignment="1">
      <alignment vertical="center" shrinkToFit="1"/>
    </xf>
    <xf numFmtId="176" fontId="31" fillId="7" borderId="64" xfId="0" applyNumberFormat="1" applyFont="1" applyFill="1" applyBorder="1" applyAlignment="1">
      <alignment vertical="center" shrinkToFit="1"/>
    </xf>
    <xf numFmtId="176" fontId="31" fillId="7" borderId="49" xfId="0" applyNumberFormat="1" applyFont="1" applyFill="1" applyBorder="1" applyAlignment="1">
      <alignment vertical="center" shrinkToFit="1"/>
    </xf>
    <xf numFmtId="176" fontId="31" fillId="7" borderId="60" xfId="0" applyNumberFormat="1" applyFont="1" applyFill="1" applyBorder="1" applyAlignment="1">
      <alignment vertical="center" shrinkToFit="1"/>
    </xf>
    <xf numFmtId="176" fontId="31" fillId="7" borderId="105" xfId="0" applyNumberFormat="1" applyFont="1" applyFill="1" applyBorder="1" applyAlignment="1">
      <alignment vertical="center" shrinkToFit="1"/>
    </xf>
    <xf numFmtId="176" fontId="31" fillId="7" borderId="99" xfId="0" applyNumberFormat="1" applyFont="1" applyFill="1" applyBorder="1" applyAlignment="1">
      <alignment vertical="center" shrinkToFit="1"/>
    </xf>
    <xf numFmtId="176" fontId="29" fillId="5" borderId="98" xfId="0" applyNumberFormat="1" applyFont="1" applyFill="1" applyBorder="1" applyAlignment="1">
      <alignment vertical="center" shrinkToFit="1"/>
    </xf>
    <xf numFmtId="176" fontId="29" fillId="5" borderId="104" xfId="0" applyNumberFormat="1" applyFont="1" applyFill="1" applyBorder="1" applyAlignment="1">
      <alignment vertical="center" shrinkToFit="1"/>
    </xf>
    <xf numFmtId="38" fontId="17" fillId="7" borderId="102" xfId="1" applyFont="1" applyFill="1" applyBorder="1" applyAlignment="1">
      <alignment vertical="center" shrinkToFit="1"/>
    </xf>
    <xf numFmtId="38" fontId="17" fillId="7" borderId="110" xfId="1" applyFont="1" applyFill="1" applyBorder="1" applyAlignment="1">
      <alignment vertical="center" shrinkToFit="1"/>
    </xf>
    <xf numFmtId="38" fontId="17" fillId="7" borderId="104" xfId="1" applyFont="1" applyFill="1" applyBorder="1" applyAlignment="1">
      <alignment vertical="center" shrinkToFit="1"/>
    </xf>
    <xf numFmtId="38" fontId="17" fillId="7" borderId="98" xfId="1" applyFont="1" applyFill="1" applyBorder="1" applyAlignment="1">
      <alignment vertical="center" shrinkToFit="1"/>
    </xf>
    <xf numFmtId="176" fontId="17" fillId="7" borderId="81" xfId="0" applyNumberFormat="1" applyFont="1" applyFill="1" applyBorder="1" applyAlignment="1">
      <alignment horizontal="right" vertical="center" shrinkToFit="1"/>
    </xf>
    <xf numFmtId="176" fontId="17" fillId="7" borderId="49" xfId="0" applyNumberFormat="1" applyFont="1" applyFill="1" applyBorder="1" applyAlignment="1">
      <alignment horizontal="right" vertical="center" shrinkToFit="1"/>
    </xf>
    <xf numFmtId="0" fontId="17" fillId="0" borderId="6" xfId="0" applyFont="1" applyBorder="1" applyAlignment="1">
      <alignment horizontal="center" vertical="center" wrapText="1"/>
    </xf>
    <xf numFmtId="0" fontId="22" fillId="0" borderId="30" xfId="0" applyFont="1" applyBorder="1" applyAlignment="1">
      <alignment horizontal="center" vertical="center" shrinkToFit="1"/>
    </xf>
    <xf numFmtId="176" fontId="17" fillId="7" borderId="104" xfId="0" applyNumberFormat="1" applyFont="1" applyFill="1" applyBorder="1" applyAlignment="1">
      <alignment horizontal="right" vertical="center" shrinkToFit="1"/>
    </xf>
    <xf numFmtId="176" fontId="17" fillId="7" borderId="98" xfId="0" applyNumberFormat="1" applyFont="1" applyFill="1" applyBorder="1" applyAlignment="1">
      <alignment horizontal="right" vertical="center" shrinkToFit="1"/>
    </xf>
    <xf numFmtId="0" fontId="22" fillId="0" borderId="26" xfId="0" applyFont="1" applyBorder="1" applyAlignment="1">
      <alignment horizontal="center" vertical="center" shrinkToFit="1"/>
    </xf>
    <xf numFmtId="38" fontId="17" fillId="7" borderId="63" xfId="1" applyFont="1" applyFill="1" applyBorder="1" applyAlignment="1">
      <alignment vertical="center" shrinkToFit="1"/>
    </xf>
    <xf numFmtId="38" fontId="17" fillId="7" borderId="107" xfId="1" applyFont="1" applyFill="1" applyBorder="1" applyAlignment="1">
      <alignment vertical="center" shrinkToFit="1"/>
    </xf>
    <xf numFmtId="38" fontId="17" fillId="7" borderId="103" xfId="1" applyFont="1" applyFill="1" applyBorder="1" applyAlignment="1">
      <alignment vertical="center" shrinkToFit="1"/>
    </xf>
    <xf numFmtId="38" fontId="17" fillId="7" borderId="111" xfId="1" applyFont="1" applyFill="1" applyBorder="1" applyAlignment="1">
      <alignment vertical="center" shrinkToFit="1"/>
    </xf>
    <xf numFmtId="176" fontId="17" fillId="7" borderId="1" xfId="0" applyNumberFormat="1" applyFont="1" applyFill="1" applyBorder="1" applyAlignment="1">
      <alignment vertical="center" shrinkToFit="1"/>
    </xf>
    <xf numFmtId="176" fontId="17" fillId="7" borderId="30" xfId="0" applyNumberFormat="1" applyFont="1" applyFill="1" applyBorder="1" applyAlignment="1">
      <alignment vertical="center" shrinkToFit="1"/>
    </xf>
    <xf numFmtId="176" fontId="17" fillId="7" borderId="105" xfId="0" applyNumberFormat="1" applyFont="1" applyFill="1" applyBorder="1" applyAlignment="1">
      <alignment vertical="center" shrinkToFit="1"/>
    </xf>
    <xf numFmtId="176" fontId="17" fillId="7" borderId="99" xfId="0" applyNumberFormat="1" applyFont="1" applyFill="1" applyBorder="1" applyAlignment="1">
      <alignment vertical="center" shrinkToFit="1"/>
    </xf>
    <xf numFmtId="0" fontId="22" fillId="0" borderId="36" xfId="0" applyFont="1" applyBorder="1" applyAlignment="1">
      <alignment horizontal="center" vertical="center" shrinkToFit="1"/>
    </xf>
    <xf numFmtId="176" fontId="17" fillId="7" borderId="63" xfId="0" applyNumberFormat="1" applyFont="1" applyFill="1" applyBorder="1" applyAlignment="1">
      <alignment vertical="center" shrinkToFit="1"/>
    </xf>
    <xf numFmtId="176" fontId="17" fillId="7" borderId="107" xfId="0" applyNumberFormat="1" applyFont="1" applyFill="1" applyBorder="1" applyAlignment="1">
      <alignment vertical="center" shrinkToFit="1"/>
    </xf>
    <xf numFmtId="176" fontId="17" fillId="0" borderId="89" xfId="0" applyNumberFormat="1" applyFont="1" applyBorder="1" applyAlignment="1">
      <alignment horizontal="center" vertical="center" shrinkToFit="1"/>
    </xf>
    <xf numFmtId="176" fontId="17" fillId="0" borderId="98" xfId="0" applyNumberFormat="1" applyFont="1" applyBorder="1" applyAlignment="1">
      <alignment horizontal="center" vertical="center" shrinkToFit="1"/>
    </xf>
    <xf numFmtId="176" fontId="17" fillId="0" borderId="104" xfId="0" applyNumberFormat="1" applyFont="1" applyBorder="1" applyAlignment="1">
      <alignment horizontal="center" vertical="center" shrinkToFit="1"/>
    </xf>
    <xf numFmtId="0" fontId="22" fillId="0" borderId="24" xfId="0" applyFont="1" applyBorder="1" applyAlignment="1">
      <alignment horizontal="center" vertical="center" shrinkToFit="1"/>
    </xf>
    <xf numFmtId="176" fontId="17" fillId="7" borderId="44" xfId="0" applyNumberFormat="1" applyFont="1" applyFill="1" applyBorder="1" applyAlignment="1">
      <alignment vertical="center" shrinkToFit="1"/>
    </xf>
    <xf numFmtId="176" fontId="17" fillId="7" borderId="94" xfId="0" applyNumberFormat="1" applyFont="1" applyFill="1" applyBorder="1" applyAlignment="1">
      <alignment vertical="center" shrinkToFit="1"/>
    </xf>
    <xf numFmtId="176" fontId="17" fillId="7" borderId="53" xfId="0" applyNumberFormat="1" applyFont="1" applyFill="1" applyBorder="1" applyAlignment="1">
      <alignment vertical="center" shrinkToFit="1"/>
    </xf>
    <xf numFmtId="176" fontId="17" fillId="7" borderId="78" xfId="0" applyNumberFormat="1" applyFont="1" applyFill="1" applyBorder="1" applyAlignment="1">
      <alignment vertical="center" shrinkToFit="1"/>
    </xf>
    <xf numFmtId="176" fontId="17" fillId="7" borderId="108" xfId="0" applyNumberFormat="1" applyFont="1" applyFill="1" applyBorder="1" applyAlignment="1">
      <alignment vertical="center" shrinkToFit="1"/>
    </xf>
    <xf numFmtId="176" fontId="17" fillId="7" borderId="81" xfId="0" applyNumberFormat="1" applyFont="1" applyFill="1" applyBorder="1" applyAlignment="1">
      <alignment horizontal="center" vertical="center" shrinkToFit="1"/>
    </xf>
    <xf numFmtId="176" fontId="17" fillId="7" borderId="21" xfId="0" applyNumberFormat="1" applyFont="1" applyFill="1" applyBorder="1" applyAlignment="1">
      <alignment vertical="center" shrinkToFit="1"/>
    </xf>
    <xf numFmtId="176" fontId="17" fillId="7" borderId="90" xfId="0" applyNumberFormat="1" applyFont="1" applyFill="1" applyBorder="1" applyAlignment="1">
      <alignment vertical="center" shrinkToFit="1"/>
    </xf>
    <xf numFmtId="176" fontId="17" fillId="7" borderId="56" xfId="0" applyNumberFormat="1" applyFont="1" applyFill="1" applyBorder="1" applyAlignment="1">
      <alignment vertical="center" shrinkToFit="1"/>
    </xf>
    <xf numFmtId="176" fontId="17" fillId="7" borderId="76" xfId="0" applyNumberFormat="1" applyFont="1" applyFill="1" applyBorder="1" applyAlignment="1">
      <alignment vertical="center" shrinkToFit="1"/>
    </xf>
    <xf numFmtId="176" fontId="17" fillId="7" borderId="80" xfId="0" applyNumberFormat="1" applyFont="1" applyFill="1" applyBorder="1" applyAlignment="1">
      <alignment vertical="center" shrinkToFit="1"/>
    </xf>
    <xf numFmtId="38" fontId="17" fillId="7" borderId="108" xfId="1" applyFont="1" applyFill="1" applyBorder="1" applyAlignment="1">
      <alignment vertical="center" shrinkToFit="1"/>
    </xf>
    <xf numFmtId="38" fontId="17" fillId="7" borderId="53" xfId="1" applyFont="1" applyFill="1" applyBorder="1" applyAlignment="1">
      <alignment vertical="center" shrinkToFit="1"/>
    </xf>
    <xf numFmtId="0" fontId="31" fillId="0" borderId="0" xfId="0" applyFont="1" applyAlignment="1">
      <alignment horizontal="center" vertical="center"/>
    </xf>
    <xf numFmtId="0" fontId="31" fillId="0" borderId="0" xfId="0" applyFont="1">
      <alignment vertical="center"/>
    </xf>
    <xf numFmtId="0" fontId="31" fillId="0" borderId="0" xfId="0" applyFont="1" applyAlignment="1">
      <alignment horizontal="right" vertical="center"/>
    </xf>
    <xf numFmtId="0" fontId="31" fillId="0" borderId="0" xfId="0" applyFont="1" applyAlignment="1">
      <alignment horizontal="left" vertical="center"/>
    </xf>
    <xf numFmtId="176" fontId="31" fillId="0" borderId="0" xfId="0" applyNumberFormat="1" applyFont="1" applyAlignment="1">
      <alignment horizontal="right" vertical="center"/>
    </xf>
    <xf numFmtId="176" fontId="31" fillId="0" borderId="0" xfId="0" applyNumberFormat="1" applyFont="1" applyAlignment="1">
      <alignment horizontal="center" vertical="center"/>
    </xf>
    <xf numFmtId="0" fontId="31" fillId="0" borderId="48" xfId="0" applyFont="1" applyBorder="1" applyAlignment="1">
      <alignment horizontal="right" vertical="center"/>
    </xf>
    <xf numFmtId="0" fontId="31" fillId="0" borderId="125" xfId="0" applyFont="1" applyBorder="1" applyAlignment="1">
      <alignment horizontal="right" vertical="center" shrinkToFit="1"/>
    </xf>
    <xf numFmtId="0" fontId="31" fillId="0" borderId="55" xfId="0" applyFont="1" applyBorder="1" applyAlignment="1">
      <alignment horizontal="right" vertical="center" shrinkToFit="1"/>
    </xf>
    <xf numFmtId="0" fontId="31" fillId="0" borderId="127" xfId="0" applyFont="1" applyBorder="1" applyAlignment="1">
      <alignment horizontal="right" vertical="center" shrinkToFit="1"/>
    </xf>
    <xf numFmtId="176" fontId="31" fillId="0" borderId="129" xfId="0" applyNumberFormat="1" applyFont="1" applyBorder="1" applyAlignment="1">
      <alignment horizontal="right" vertical="center" shrinkToFit="1"/>
    </xf>
    <xf numFmtId="176" fontId="31" fillId="0" borderId="52" xfId="0" applyNumberFormat="1" applyFont="1" applyBorder="1" applyAlignment="1">
      <alignment horizontal="right" vertical="center" shrinkToFit="1"/>
    </xf>
    <xf numFmtId="0" fontId="31" fillId="0" borderId="134" xfId="0" applyFont="1" applyBorder="1" applyAlignment="1">
      <alignment horizontal="right" vertical="center"/>
    </xf>
    <xf numFmtId="0" fontId="31" fillId="0" borderId="136" xfId="0" applyFont="1" applyBorder="1" applyAlignment="1">
      <alignment horizontal="right" vertical="center" shrinkToFit="1"/>
    </xf>
    <xf numFmtId="176" fontId="31" fillId="0" borderId="137" xfId="0" applyNumberFormat="1" applyFont="1" applyBorder="1" applyAlignment="1">
      <alignment horizontal="right" vertical="center" shrinkToFit="1"/>
    </xf>
    <xf numFmtId="0" fontId="31" fillId="0" borderId="138" xfId="0" applyFont="1" applyBorder="1" applyAlignment="1">
      <alignment horizontal="right" vertical="center" shrinkToFit="1"/>
    </xf>
    <xf numFmtId="176" fontId="31" fillId="0" borderId="139" xfId="0" applyNumberFormat="1" applyFont="1" applyBorder="1" applyAlignment="1">
      <alignment horizontal="right" vertical="center" shrinkToFit="1"/>
    </xf>
    <xf numFmtId="176" fontId="31" fillId="0" borderId="140" xfId="0" applyNumberFormat="1" applyFont="1" applyBorder="1" applyAlignment="1">
      <alignment horizontal="right" vertical="center" shrinkToFit="1"/>
    </xf>
    <xf numFmtId="176" fontId="31" fillId="0" borderId="134" xfId="0" applyNumberFormat="1" applyFont="1" applyBorder="1" applyAlignment="1">
      <alignment horizontal="right" vertical="center" shrinkToFit="1"/>
    </xf>
    <xf numFmtId="176" fontId="31" fillId="0" borderId="124" xfId="0" applyNumberFormat="1" applyFont="1" applyBorder="1" applyAlignment="1">
      <alignment horizontal="right" vertical="center" shrinkToFit="1"/>
    </xf>
    <xf numFmtId="38" fontId="31" fillId="0" borderId="136" xfId="1" applyFont="1" applyFill="1" applyBorder="1" applyAlignment="1">
      <alignment horizontal="right" vertical="center" shrinkToFit="1"/>
    </xf>
    <xf numFmtId="38" fontId="31" fillId="0" borderId="141" xfId="1" applyFont="1" applyFill="1" applyBorder="1" applyAlignment="1">
      <alignment horizontal="right" vertical="center" shrinkToFit="1"/>
    </xf>
    <xf numFmtId="38" fontId="31" fillId="0" borderId="142" xfId="1" applyFont="1" applyFill="1" applyBorder="1" applyAlignment="1">
      <alignment horizontal="right" vertical="center" shrinkToFit="1"/>
    </xf>
    <xf numFmtId="38" fontId="31" fillId="0" borderId="140" xfId="1" applyFont="1" applyFill="1" applyBorder="1" applyAlignment="1">
      <alignment horizontal="right" vertical="center" shrinkToFit="1"/>
    </xf>
    <xf numFmtId="38" fontId="31" fillId="0" borderId="124" xfId="1" applyFont="1" applyFill="1" applyBorder="1" applyAlignment="1">
      <alignment horizontal="right" vertical="center" shrinkToFit="1"/>
    </xf>
    <xf numFmtId="38" fontId="31" fillId="0" borderId="143" xfId="1" applyFont="1" applyFill="1" applyBorder="1" applyAlignment="1">
      <alignment horizontal="right" vertical="center" shrinkToFit="1"/>
    </xf>
    <xf numFmtId="38" fontId="31" fillId="0" borderId="135" xfId="1" applyFont="1" applyFill="1" applyBorder="1" applyAlignment="1">
      <alignment horizontal="right" vertical="center" shrinkToFit="1"/>
    </xf>
    <xf numFmtId="0" fontId="31" fillId="0" borderId="138" xfId="0" applyFont="1" applyBorder="1" applyAlignment="1">
      <alignment horizontal="right" vertical="center"/>
    </xf>
    <xf numFmtId="0" fontId="31" fillId="0" borderId="136" xfId="0" applyFont="1" applyBorder="1" applyAlignment="1">
      <alignment horizontal="center" vertical="center"/>
    </xf>
    <xf numFmtId="0" fontId="0" fillId="0" borderId="1" xfId="0" applyBorder="1" applyAlignment="1">
      <alignment horizontal="center" vertical="center"/>
    </xf>
    <xf numFmtId="0" fontId="0" fillId="0" borderId="25" xfId="0" applyBorder="1" applyAlignment="1">
      <alignment horizontal="center" vertical="center"/>
    </xf>
    <xf numFmtId="0" fontId="0" fillId="0" borderId="59" xfId="0" applyBorder="1" applyAlignment="1">
      <alignment horizontal="center" vertical="center"/>
    </xf>
    <xf numFmtId="0" fontId="0" fillId="0" borderId="49" xfId="0" applyBorder="1" applyAlignment="1">
      <alignment horizontal="center" vertical="center"/>
    </xf>
    <xf numFmtId="0" fontId="0" fillId="0" borderId="64" xfId="0" applyBorder="1" applyAlignment="1">
      <alignment horizontal="center" vertical="center"/>
    </xf>
    <xf numFmtId="177" fontId="17" fillId="0" borderId="49" xfId="1" applyNumberFormat="1" applyFont="1" applyBorder="1">
      <alignment vertical="center"/>
    </xf>
    <xf numFmtId="177" fontId="17" fillId="0" borderId="63" xfId="1" applyNumberFormat="1" applyFont="1" applyBorder="1">
      <alignment vertical="center"/>
    </xf>
    <xf numFmtId="177" fontId="17" fillId="0" borderId="49" xfId="0" applyNumberFormat="1" applyFont="1" applyBorder="1">
      <alignment vertical="center"/>
    </xf>
    <xf numFmtId="177" fontId="17" fillId="0" borderId="32" xfId="1" applyNumberFormat="1" applyFont="1" applyBorder="1">
      <alignment vertical="center"/>
    </xf>
    <xf numFmtId="177" fontId="17" fillId="0" borderId="39" xfId="1" applyNumberFormat="1" applyFont="1" applyBorder="1">
      <alignment vertical="center"/>
    </xf>
    <xf numFmtId="177" fontId="17" fillId="0" borderId="32" xfId="0" applyNumberFormat="1" applyFont="1" applyBorder="1">
      <alignment vertical="center"/>
    </xf>
    <xf numFmtId="177" fontId="17" fillId="2" borderId="49" xfId="1" applyNumberFormat="1" applyFont="1" applyFill="1" applyBorder="1">
      <alignment vertical="center"/>
    </xf>
    <xf numFmtId="177" fontId="17" fillId="2" borderId="63" xfId="1" applyNumberFormat="1" applyFont="1" applyFill="1" applyBorder="1">
      <alignment vertical="center"/>
    </xf>
    <xf numFmtId="177" fontId="17" fillId="2" borderId="49" xfId="0" applyNumberFormat="1" applyFont="1" applyFill="1" applyBorder="1">
      <alignment vertical="center"/>
    </xf>
    <xf numFmtId="177" fontId="17" fillId="2" borderId="32" xfId="1" applyNumberFormat="1" applyFont="1" applyFill="1" applyBorder="1">
      <alignment vertical="center"/>
    </xf>
    <xf numFmtId="177" fontId="17" fillId="2" borderId="39" xfId="1" applyNumberFormat="1" applyFont="1" applyFill="1" applyBorder="1">
      <alignment vertical="center"/>
    </xf>
    <xf numFmtId="177" fontId="17" fillId="2" borderId="32" xfId="0" applyNumberFormat="1" applyFont="1" applyFill="1" applyBorder="1">
      <alignment vertical="center"/>
    </xf>
    <xf numFmtId="177" fontId="17" fillId="2" borderId="63" xfId="0" applyNumberFormat="1" applyFont="1" applyFill="1" applyBorder="1">
      <alignment vertical="center"/>
    </xf>
    <xf numFmtId="177" fontId="17" fillId="3" borderId="32" xfId="1" applyNumberFormat="1" applyFont="1" applyFill="1" applyBorder="1">
      <alignment vertical="center"/>
    </xf>
    <xf numFmtId="177" fontId="17" fillId="3" borderId="39" xfId="1" applyNumberFormat="1" applyFont="1" applyFill="1" applyBorder="1">
      <alignment vertical="center"/>
    </xf>
    <xf numFmtId="178" fontId="17" fillId="0" borderId="26" xfId="1" applyNumberFormat="1" applyFont="1" applyBorder="1">
      <alignment vertical="center"/>
    </xf>
    <xf numFmtId="178" fontId="17" fillId="0" borderId="24" xfId="1" applyNumberFormat="1" applyFont="1" applyBorder="1">
      <alignment vertical="center"/>
    </xf>
    <xf numFmtId="178" fontId="17" fillId="0" borderId="26" xfId="0" applyNumberFormat="1" applyFont="1" applyBorder="1">
      <alignment vertical="center"/>
    </xf>
    <xf numFmtId="178" fontId="17" fillId="0" borderId="64" xfId="1" applyNumberFormat="1" applyFont="1" applyBorder="1">
      <alignment vertical="center"/>
    </xf>
    <xf numFmtId="178" fontId="17" fillId="0" borderId="92" xfId="1" applyNumberFormat="1" applyFont="1" applyBorder="1">
      <alignment vertical="center"/>
    </xf>
    <xf numFmtId="178" fontId="17" fillId="0" borderId="64" xfId="0" applyNumberFormat="1" applyFont="1" applyBorder="1">
      <alignment vertical="center"/>
    </xf>
    <xf numFmtId="178" fontId="17" fillId="2" borderId="26" xfId="1" applyNumberFormat="1" applyFont="1" applyFill="1" applyBorder="1">
      <alignment vertical="center"/>
    </xf>
    <xf numFmtId="178" fontId="17" fillId="2" borderId="24" xfId="1" applyNumberFormat="1" applyFont="1" applyFill="1" applyBorder="1">
      <alignment vertical="center"/>
    </xf>
    <xf numFmtId="178" fontId="17" fillId="2" borderId="26" xfId="0" applyNumberFormat="1" applyFont="1" applyFill="1" applyBorder="1">
      <alignment vertical="center"/>
    </xf>
    <xf numFmtId="178" fontId="17" fillId="2" borderId="64" xfId="1" applyNumberFormat="1" applyFont="1" applyFill="1" applyBorder="1">
      <alignment vertical="center"/>
    </xf>
    <xf numFmtId="178" fontId="17" fillId="2" borderId="92" xfId="1" applyNumberFormat="1" applyFont="1" applyFill="1" applyBorder="1">
      <alignment vertical="center"/>
    </xf>
    <xf numFmtId="178" fontId="17" fillId="2" borderId="64" xfId="0" applyNumberFormat="1" applyFont="1" applyFill="1" applyBorder="1">
      <alignment vertical="center"/>
    </xf>
    <xf numFmtId="178" fontId="17" fillId="3" borderId="64" xfId="1" applyNumberFormat="1" applyFont="1" applyFill="1" applyBorder="1">
      <alignment vertical="center"/>
    </xf>
    <xf numFmtId="178" fontId="17" fillId="3" borderId="92" xfId="1" applyNumberFormat="1" applyFont="1" applyFill="1" applyBorder="1">
      <alignment vertical="center"/>
    </xf>
    <xf numFmtId="0" fontId="33" fillId="0" borderId="0" xfId="0" applyFont="1">
      <alignment vertical="center"/>
    </xf>
    <xf numFmtId="0" fontId="31" fillId="0" borderId="62" xfId="0" applyFont="1" applyBorder="1" applyAlignment="1">
      <alignment horizontal="center" vertical="center" shrinkToFit="1"/>
    </xf>
    <xf numFmtId="0" fontId="31" fillId="0" borderId="125" xfId="0" applyFont="1" applyBorder="1" applyAlignment="1">
      <alignment horizontal="center" vertical="center" shrinkToFit="1"/>
    </xf>
    <xf numFmtId="176" fontId="17" fillId="7" borderId="1" xfId="0" applyNumberFormat="1" applyFont="1" applyFill="1" applyBorder="1" applyAlignment="1">
      <alignment horizontal="center" vertical="center" shrinkToFit="1"/>
    </xf>
    <xf numFmtId="0" fontId="17" fillId="0" borderId="124" xfId="0" applyFont="1" applyBorder="1" applyAlignment="1">
      <alignment horizontal="center" vertical="center" shrinkToFit="1"/>
    </xf>
    <xf numFmtId="0" fontId="31" fillId="0" borderId="140" xfId="0" applyFont="1" applyBorder="1" applyAlignment="1">
      <alignment horizontal="right" vertical="center"/>
    </xf>
    <xf numFmtId="178" fontId="17" fillId="7" borderId="50" xfId="0" applyNumberFormat="1" applyFont="1" applyFill="1" applyBorder="1" applyAlignment="1">
      <alignment vertical="center" shrinkToFit="1"/>
    </xf>
    <xf numFmtId="178" fontId="17" fillId="7" borderId="10" xfId="0" applyNumberFormat="1" applyFont="1" applyFill="1" applyBorder="1" applyAlignment="1">
      <alignment horizontal="center" vertical="center" shrinkToFit="1"/>
    </xf>
    <xf numFmtId="178" fontId="29" fillId="5" borderId="10" xfId="0" applyNumberFormat="1" applyFont="1" applyFill="1" applyBorder="1" applyAlignment="1">
      <alignment vertical="center" shrinkToFit="1"/>
    </xf>
    <xf numFmtId="178" fontId="17" fillId="7" borderId="10" xfId="0" applyNumberFormat="1" applyFont="1" applyFill="1" applyBorder="1" applyAlignment="1">
      <alignment vertical="center" shrinkToFit="1"/>
    </xf>
    <xf numFmtId="178" fontId="29" fillId="5" borderId="17" xfId="0" applyNumberFormat="1" applyFont="1" applyFill="1" applyBorder="1" applyAlignment="1">
      <alignment horizontal="right" vertical="center" shrinkToFit="1"/>
    </xf>
    <xf numFmtId="178" fontId="31" fillId="7" borderId="1" xfId="0" applyNumberFormat="1" applyFont="1" applyFill="1" applyBorder="1" applyAlignment="1">
      <alignment vertical="center" shrinkToFit="1"/>
    </xf>
    <xf numFmtId="178" fontId="29" fillId="5" borderId="17" xfId="0" applyNumberFormat="1" applyFont="1" applyFill="1" applyBorder="1" applyAlignment="1">
      <alignment vertical="center" shrinkToFit="1"/>
    </xf>
    <xf numFmtId="178" fontId="17" fillId="7" borderId="17" xfId="0" applyNumberFormat="1" applyFont="1" applyFill="1" applyBorder="1" applyAlignment="1">
      <alignment horizontal="right" vertical="center" shrinkToFit="1"/>
    </xf>
    <xf numFmtId="178" fontId="17" fillId="7" borderId="10" xfId="0" applyNumberFormat="1" applyFont="1" applyFill="1" applyBorder="1" applyAlignment="1">
      <alignment horizontal="right" vertical="center" shrinkToFit="1"/>
    </xf>
    <xf numFmtId="178" fontId="17" fillId="7" borderId="126" xfId="0" applyNumberFormat="1" applyFont="1" applyFill="1" applyBorder="1" applyAlignment="1">
      <alignment vertical="center" shrinkToFit="1"/>
    </xf>
    <xf numFmtId="178" fontId="17" fillId="7" borderId="129" xfId="0" applyNumberFormat="1" applyFont="1" applyFill="1" applyBorder="1" applyAlignment="1">
      <alignment horizontal="center" vertical="center" shrinkToFit="1"/>
    </xf>
    <xf numFmtId="178" fontId="17" fillId="7" borderId="17" xfId="0" applyNumberFormat="1" applyFont="1" applyFill="1" applyBorder="1" applyAlignment="1">
      <alignment vertical="center" shrinkToFit="1"/>
    </xf>
    <xf numFmtId="178" fontId="17" fillId="7" borderId="79" xfId="0" applyNumberFormat="1" applyFont="1" applyFill="1" applyBorder="1" applyAlignment="1">
      <alignment vertical="center" shrinkToFit="1"/>
    </xf>
    <xf numFmtId="178" fontId="17" fillId="7" borderId="55" xfId="0" applyNumberFormat="1" applyFont="1" applyFill="1" applyBorder="1" applyAlignment="1">
      <alignment vertical="center" shrinkToFit="1"/>
    </xf>
    <xf numFmtId="178" fontId="17" fillId="7" borderId="54" xfId="0" applyNumberFormat="1" applyFont="1" applyFill="1" applyBorder="1" applyAlignment="1">
      <alignment vertical="center" shrinkToFit="1"/>
    </xf>
    <xf numFmtId="178" fontId="17" fillId="7" borderId="43" xfId="0" applyNumberFormat="1" applyFont="1" applyFill="1" applyBorder="1" applyAlignment="1">
      <alignment vertical="center" shrinkToFit="1"/>
    </xf>
    <xf numFmtId="178" fontId="17" fillId="7" borderId="48" xfId="0" applyNumberFormat="1" applyFont="1" applyFill="1" applyBorder="1" applyAlignment="1">
      <alignment vertical="center" shrinkToFit="1"/>
    </xf>
    <xf numFmtId="178" fontId="17" fillId="7" borderId="52" xfId="0" applyNumberFormat="1" applyFont="1" applyFill="1" applyBorder="1" applyAlignment="1">
      <alignment vertical="center" shrinkToFit="1"/>
    </xf>
    <xf numFmtId="178" fontId="17" fillId="7" borderId="21" xfId="1" applyNumberFormat="1" applyFont="1" applyFill="1" applyBorder="1" applyAlignment="1">
      <alignment vertical="center" shrinkToFit="1"/>
    </xf>
    <xf numFmtId="178" fontId="17" fillId="7" borderId="70" xfId="1" applyNumberFormat="1" applyFont="1" applyFill="1" applyBorder="1" applyAlignment="1">
      <alignment vertical="center" shrinkToFit="1"/>
    </xf>
    <xf numFmtId="178" fontId="17" fillId="7" borderId="71" xfId="1" applyNumberFormat="1" applyFont="1" applyFill="1" applyBorder="1" applyAlignment="1">
      <alignment vertical="center" shrinkToFit="1"/>
    </xf>
    <xf numFmtId="178" fontId="17" fillId="7" borderId="10" xfId="1" applyNumberFormat="1" applyFont="1" applyFill="1" applyBorder="1" applyAlignment="1">
      <alignment vertical="center" shrinkToFit="1"/>
    </xf>
    <xf numFmtId="178" fontId="17" fillId="7" borderId="6" xfId="1" applyNumberFormat="1" applyFont="1" applyFill="1" applyBorder="1" applyAlignment="1">
      <alignment vertical="center" shrinkToFit="1"/>
    </xf>
    <xf numFmtId="178" fontId="17" fillId="7" borderId="74" xfId="1" applyNumberFormat="1" applyFont="1" applyFill="1" applyBorder="1" applyAlignment="1">
      <alignment vertical="center" shrinkToFit="1"/>
    </xf>
    <xf numFmtId="178" fontId="17" fillId="7" borderId="44" xfId="1" applyNumberFormat="1" applyFont="1" applyFill="1" applyBorder="1" applyAlignment="1">
      <alignment vertical="center" shrinkToFit="1"/>
    </xf>
    <xf numFmtId="0" fontId="17" fillId="5" borderId="115" xfId="0" applyFont="1" applyFill="1" applyBorder="1">
      <alignment vertical="center"/>
    </xf>
    <xf numFmtId="0" fontId="17" fillId="8" borderId="117" xfId="0" applyFont="1" applyFill="1" applyBorder="1">
      <alignment vertical="center"/>
    </xf>
    <xf numFmtId="0" fontId="17" fillId="7" borderId="119" xfId="0" applyFont="1" applyFill="1" applyBorder="1">
      <alignment vertical="center"/>
    </xf>
    <xf numFmtId="178" fontId="17" fillId="7" borderId="128" xfId="0" applyNumberFormat="1" applyFont="1" applyFill="1" applyBorder="1" applyAlignment="1">
      <alignment vertical="center" shrinkToFit="1"/>
    </xf>
    <xf numFmtId="176" fontId="17" fillId="7" borderId="32" xfId="0" applyNumberFormat="1" applyFont="1" applyFill="1" applyBorder="1" applyAlignment="1">
      <alignment vertical="center" shrinkToFit="1"/>
    </xf>
    <xf numFmtId="176" fontId="17" fillId="7" borderId="114" xfId="0" applyNumberFormat="1" applyFont="1" applyFill="1" applyBorder="1" applyAlignment="1">
      <alignment vertical="center" shrinkToFit="1"/>
    </xf>
    <xf numFmtId="176" fontId="31" fillId="0" borderId="135" xfId="0" applyNumberFormat="1" applyFont="1" applyBorder="1" applyAlignment="1">
      <alignment horizontal="right" vertical="center" shrinkToFit="1"/>
    </xf>
    <xf numFmtId="178" fontId="17" fillId="7" borderId="85" xfId="0" applyNumberFormat="1" applyFont="1" applyFill="1" applyBorder="1" applyAlignment="1">
      <alignment vertical="center" shrinkToFit="1"/>
    </xf>
    <xf numFmtId="178" fontId="17" fillId="7" borderId="89" xfId="0" applyNumberFormat="1" applyFont="1" applyFill="1" applyBorder="1" applyAlignment="1">
      <alignment horizontal="center" vertical="center" shrinkToFit="1"/>
    </xf>
    <xf numFmtId="178" fontId="29" fillId="5" borderId="89" xfId="0" applyNumberFormat="1" applyFont="1" applyFill="1" applyBorder="1" applyAlignment="1">
      <alignment vertical="center" shrinkToFit="1"/>
    </xf>
    <xf numFmtId="178" fontId="17" fillId="7" borderId="89" xfId="0" applyNumberFormat="1" applyFont="1" applyFill="1" applyBorder="1" applyAlignment="1">
      <alignment vertical="center" shrinkToFit="1"/>
    </xf>
    <xf numFmtId="178" fontId="29" fillId="5" borderId="64" xfId="0" applyNumberFormat="1" applyFont="1" applyFill="1" applyBorder="1" applyAlignment="1">
      <alignment horizontal="right" vertical="center" shrinkToFit="1"/>
    </xf>
    <xf numFmtId="178" fontId="17" fillId="7" borderId="64" xfId="0" applyNumberFormat="1" applyFont="1" applyFill="1" applyBorder="1" applyAlignment="1">
      <alignment vertical="center" shrinkToFit="1"/>
    </xf>
    <xf numFmtId="178" fontId="31" fillId="7" borderId="64" xfId="0" applyNumberFormat="1" applyFont="1" applyFill="1" applyBorder="1" applyAlignment="1">
      <alignment vertical="center" shrinkToFit="1"/>
    </xf>
    <xf numFmtId="178" fontId="17" fillId="7" borderId="83" xfId="0" applyNumberFormat="1" applyFont="1" applyFill="1" applyBorder="1" applyAlignment="1">
      <alignment horizontal="center" vertical="center" shrinkToFit="1"/>
    </xf>
    <xf numFmtId="178" fontId="29" fillId="5" borderId="83" xfId="0" applyNumberFormat="1" applyFont="1" applyFill="1" applyBorder="1" applyAlignment="1">
      <alignment vertical="center" shrinkToFit="1"/>
    </xf>
    <xf numFmtId="178" fontId="17" fillId="7" borderId="83" xfId="0" applyNumberFormat="1" applyFont="1" applyFill="1" applyBorder="1" applyAlignment="1">
      <alignment vertical="center" shrinkToFit="1"/>
    </xf>
    <xf numFmtId="178" fontId="29" fillId="5" borderId="60" xfId="0" applyNumberFormat="1" applyFont="1" applyFill="1" applyBorder="1" applyAlignment="1">
      <alignment horizontal="right" vertical="center" shrinkToFit="1"/>
    </xf>
    <xf numFmtId="178" fontId="17" fillId="7" borderId="60" xfId="0" applyNumberFormat="1" applyFont="1" applyFill="1" applyBorder="1" applyAlignment="1">
      <alignment vertical="center" shrinkToFit="1"/>
    </xf>
    <xf numFmtId="178" fontId="31" fillId="7" borderId="60" xfId="0" applyNumberFormat="1" applyFont="1" applyFill="1" applyBorder="1" applyAlignment="1">
      <alignment vertical="center" shrinkToFit="1"/>
    </xf>
    <xf numFmtId="178" fontId="29" fillId="5" borderId="64" xfId="0" applyNumberFormat="1" applyFont="1" applyFill="1" applyBorder="1" applyAlignment="1">
      <alignment vertical="center" shrinkToFit="1"/>
    </xf>
    <xf numFmtId="178" fontId="17" fillId="7" borderId="93" xfId="0" applyNumberFormat="1" applyFont="1" applyFill="1" applyBorder="1" applyAlignment="1">
      <alignment vertical="center" shrinkToFit="1"/>
    </xf>
    <xf numFmtId="178" fontId="17" fillId="7" borderId="64" xfId="0" applyNumberFormat="1" applyFont="1" applyFill="1" applyBorder="1" applyAlignment="1">
      <alignment horizontal="right" vertical="center" shrinkToFit="1"/>
    </xf>
    <xf numFmtId="178" fontId="17" fillId="7" borderId="89" xfId="0" applyNumberFormat="1" applyFont="1" applyFill="1" applyBorder="1" applyAlignment="1">
      <alignment horizontal="right" vertical="center" shrinkToFit="1"/>
    </xf>
    <xf numFmtId="178" fontId="17" fillId="7" borderId="91" xfId="0" applyNumberFormat="1" applyFont="1" applyFill="1" applyBorder="1" applyAlignment="1">
      <alignment vertical="center" shrinkToFit="1"/>
    </xf>
    <xf numFmtId="178" fontId="29" fillId="5" borderId="60" xfId="0" applyNumberFormat="1" applyFont="1" applyFill="1" applyBorder="1" applyAlignment="1">
      <alignment vertical="center" shrinkToFit="1"/>
    </xf>
    <xf numFmtId="178" fontId="17" fillId="7" borderId="60" xfId="0" applyNumberFormat="1" applyFont="1" applyFill="1" applyBorder="1" applyAlignment="1">
      <alignment horizontal="right" vertical="center" shrinkToFit="1"/>
    </xf>
    <xf numFmtId="178" fontId="17" fillId="7" borderId="83" xfId="0" applyNumberFormat="1" applyFont="1" applyFill="1" applyBorder="1" applyAlignment="1">
      <alignment horizontal="right" vertical="center" shrinkToFit="1"/>
    </xf>
    <xf numFmtId="178" fontId="17" fillId="7" borderId="84" xfId="0" applyNumberFormat="1" applyFont="1" applyFill="1" applyBorder="1" applyAlignment="1">
      <alignment vertical="center" shrinkToFit="1"/>
    </xf>
    <xf numFmtId="178" fontId="17" fillId="7" borderId="92" xfId="0" applyNumberFormat="1" applyFont="1" applyFill="1" applyBorder="1" applyAlignment="1">
      <alignment vertical="center" shrinkToFit="1"/>
    </xf>
    <xf numFmtId="178" fontId="17" fillId="7" borderId="77" xfId="0" applyNumberFormat="1" applyFont="1" applyFill="1" applyBorder="1" applyAlignment="1">
      <alignment vertical="center" shrinkToFit="1"/>
    </xf>
    <xf numFmtId="178" fontId="17" fillId="7" borderId="94" xfId="0" applyNumberFormat="1" applyFont="1" applyFill="1" applyBorder="1" applyAlignment="1">
      <alignment vertical="center" shrinkToFit="1"/>
    </xf>
    <xf numFmtId="178" fontId="17" fillId="7" borderId="64" xfId="0" applyNumberFormat="1" applyFont="1" applyFill="1" applyBorder="1" applyAlignment="1">
      <alignment horizontal="center" vertical="center" shrinkToFit="1"/>
    </xf>
    <xf numFmtId="178" fontId="17" fillId="7" borderId="78" xfId="0" applyNumberFormat="1" applyFont="1" applyFill="1" applyBorder="1" applyAlignment="1">
      <alignment vertical="center" shrinkToFit="1"/>
    </xf>
    <xf numFmtId="178" fontId="31" fillId="0" borderId="129" xfId="0" applyNumberFormat="1" applyFont="1" applyBorder="1" applyAlignment="1">
      <alignment horizontal="right" vertical="center" shrinkToFit="1"/>
    </xf>
    <xf numFmtId="178" fontId="31" fillId="0" borderId="48" xfId="0" applyNumberFormat="1" applyFont="1" applyBorder="1" applyAlignment="1">
      <alignment horizontal="right" vertical="center" shrinkToFit="1"/>
    </xf>
    <xf numFmtId="178" fontId="31" fillId="0" borderId="126" xfId="0" applyNumberFormat="1" applyFont="1" applyBorder="1" applyAlignment="1">
      <alignment horizontal="right" vertical="center" shrinkToFit="1"/>
    </xf>
    <xf numFmtId="178" fontId="17" fillId="7" borderId="90" xfId="0" applyNumberFormat="1" applyFont="1" applyFill="1" applyBorder="1" applyAlignment="1">
      <alignment vertical="center" shrinkToFit="1"/>
    </xf>
    <xf numFmtId="178" fontId="31" fillId="0" borderId="62" xfId="0" applyNumberFormat="1" applyFont="1" applyBorder="1" applyAlignment="1">
      <alignment horizontal="right" vertical="center" shrinkToFit="1"/>
    </xf>
    <xf numFmtId="178" fontId="31" fillId="0" borderId="128" xfId="0" applyNumberFormat="1" applyFont="1" applyBorder="1" applyAlignment="1">
      <alignment horizontal="right" vertical="center" shrinkToFit="1"/>
    </xf>
    <xf numFmtId="178" fontId="31" fillId="0" borderId="52" xfId="0" applyNumberFormat="1" applyFont="1" applyBorder="1" applyAlignment="1">
      <alignment horizontal="right" vertical="center" shrinkToFit="1"/>
    </xf>
    <xf numFmtId="178" fontId="17" fillId="7" borderId="76" xfId="0" applyNumberFormat="1" applyFont="1" applyFill="1" applyBorder="1" applyAlignment="1">
      <alignment vertical="center" shrinkToFit="1"/>
    </xf>
    <xf numFmtId="178" fontId="17" fillId="7" borderId="95" xfId="1" applyNumberFormat="1" applyFont="1" applyFill="1" applyBorder="1" applyAlignment="1">
      <alignment vertical="center" shrinkToFit="1"/>
    </xf>
    <xf numFmtId="178" fontId="17" fillId="7" borderId="96" xfId="1" applyNumberFormat="1" applyFont="1" applyFill="1" applyBorder="1" applyAlignment="1">
      <alignment vertical="center" shrinkToFit="1"/>
    </xf>
    <xf numFmtId="178" fontId="17" fillId="7" borderId="89" xfId="1" applyNumberFormat="1" applyFont="1" applyFill="1" applyBorder="1" applyAlignment="1">
      <alignment vertical="center" shrinkToFit="1"/>
    </xf>
    <xf numFmtId="178" fontId="17" fillId="7" borderId="92" xfId="1" applyNumberFormat="1" applyFont="1" applyFill="1" applyBorder="1" applyAlignment="1">
      <alignment vertical="center" shrinkToFit="1"/>
    </xf>
    <xf numFmtId="178" fontId="17" fillId="7" borderId="97" xfId="1" applyNumberFormat="1" applyFont="1" applyFill="1" applyBorder="1" applyAlignment="1">
      <alignment vertical="center" shrinkToFit="1"/>
    </xf>
    <xf numFmtId="178" fontId="17" fillId="7" borderId="86" xfId="1" applyNumberFormat="1" applyFont="1" applyFill="1" applyBorder="1" applyAlignment="1">
      <alignment vertical="center" shrinkToFit="1"/>
    </xf>
    <xf numFmtId="178" fontId="17" fillId="7" borderId="87" xfId="1" applyNumberFormat="1" applyFont="1" applyFill="1" applyBorder="1" applyAlignment="1">
      <alignment vertical="center" shrinkToFit="1"/>
    </xf>
    <xf numFmtId="178" fontId="17" fillId="7" borderId="83" xfId="1" applyNumberFormat="1" applyFont="1" applyFill="1" applyBorder="1" applyAlignment="1">
      <alignment vertical="center" shrinkToFit="1"/>
    </xf>
    <xf numFmtId="178" fontId="17" fillId="7" borderId="77" xfId="1" applyNumberFormat="1" applyFont="1" applyFill="1" applyBorder="1" applyAlignment="1">
      <alignment vertical="center" shrinkToFit="1"/>
    </xf>
    <xf numFmtId="178" fontId="17" fillId="7" borderId="88" xfId="1" applyNumberFormat="1" applyFont="1" applyFill="1" applyBorder="1" applyAlignment="1">
      <alignment vertical="center" shrinkToFit="1"/>
    </xf>
    <xf numFmtId="178" fontId="17" fillId="7" borderId="94" xfId="1" applyNumberFormat="1" applyFont="1" applyFill="1" applyBorder="1" applyAlignment="1">
      <alignment vertical="center" shrinkToFit="1"/>
    </xf>
    <xf numFmtId="178" fontId="17" fillId="7" borderId="78" xfId="1" applyNumberFormat="1" applyFont="1" applyFill="1" applyBorder="1" applyAlignment="1">
      <alignment vertical="center" shrinkToFit="1"/>
    </xf>
    <xf numFmtId="178" fontId="31" fillId="0" borderId="131" xfId="1" applyNumberFormat="1" applyFont="1" applyFill="1" applyBorder="1" applyAlignment="1">
      <alignment horizontal="right" vertical="center" shrinkToFit="1"/>
    </xf>
    <xf numFmtId="178" fontId="31" fillId="0" borderId="129" xfId="1" applyNumberFormat="1" applyFont="1" applyFill="1" applyBorder="1" applyAlignment="1">
      <alignment horizontal="right" vertical="center" shrinkToFit="1"/>
    </xf>
    <xf numFmtId="178" fontId="31" fillId="0" borderId="62" xfId="1" applyNumberFormat="1" applyFont="1" applyFill="1" applyBorder="1" applyAlignment="1">
      <alignment horizontal="right" vertical="center" shrinkToFit="1"/>
    </xf>
    <xf numFmtId="178" fontId="31" fillId="0" borderId="132" xfId="1" applyNumberFormat="1" applyFont="1" applyFill="1" applyBorder="1" applyAlignment="1">
      <alignment horizontal="right" vertical="center" shrinkToFit="1"/>
    </xf>
    <xf numFmtId="178" fontId="31" fillId="0" borderId="52" xfId="1" applyNumberFormat="1" applyFont="1" applyFill="1" applyBorder="1" applyAlignment="1">
      <alignment horizontal="right" vertical="center" shrinkToFit="1"/>
    </xf>
    <xf numFmtId="178" fontId="31" fillId="0" borderId="55" xfId="1" applyNumberFormat="1" applyFont="1" applyFill="1" applyBorder="1" applyAlignment="1">
      <alignment horizontal="right" vertical="center" shrinkToFit="1"/>
    </xf>
    <xf numFmtId="178" fontId="31" fillId="0" borderId="130" xfId="1" applyNumberFormat="1" applyFont="1" applyFill="1" applyBorder="1" applyAlignment="1">
      <alignment horizontal="right" vertical="center" shrinkToFit="1"/>
    </xf>
    <xf numFmtId="178" fontId="31" fillId="0" borderId="55" xfId="0" applyNumberFormat="1" applyFont="1" applyBorder="1" applyAlignment="1">
      <alignment horizontal="right" vertical="center" shrinkToFit="1"/>
    </xf>
    <xf numFmtId="0" fontId="31" fillId="0" borderId="133" xfId="0" applyFont="1" applyBorder="1" applyAlignment="1">
      <alignment horizontal="center" vertical="center"/>
    </xf>
    <xf numFmtId="0" fontId="31" fillId="0" borderId="134" xfId="0" applyFont="1" applyBorder="1" applyAlignment="1">
      <alignment horizontal="center" vertical="center"/>
    </xf>
    <xf numFmtId="0" fontId="0" fillId="0" borderId="26" xfId="0" applyBorder="1" applyAlignment="1">
      <alignment horizontal="center" vertical="center"/>
    </xf>
    <xf numFmtId="0" fontId="0" fillId="0" borderId="32" xfId="0" applyBorder="1" applyAlignment="1">
      <alignment horizontal="center" vertical="center"/>
    </xf>
    <xf numFmtId="0" fontId="19" fillId="0" borderId="0" xfId="0" applyFont="1" applyAlignment="1">
      <alignment horizontal="left" vertical="center"/>
    </xf>
    <xf numFmtId="0" fontId="16" fillId="0" borderId="0" xfId="0" applyFont="1" applyAlignment="1">
      <alignment horizontal="left" vertical="center"/>
    </xf>
    <xf numFmtId="0" fontId="25" fillId="0" borderId="0" xfId="0" applyFont="1">
      <alignment vertical="center"/>
    </xf>
    <xf numFmtId="0" fontId="0" fillId="3" borderId="49" xfId="0" applyFill="1" applyBorder="1" applyAlignment="1">
      <alignment horizontal="center" vertical="center"/>
    </xf>
    <xf numFmtId="0" fontId="0" fillId="2" borderId="49" xfId="0" applyFill="1" applyBorder="1" applyAlignment="1">
      <alignment horizontal="center" vertical="center"/>
    </xf>
    <xf numFmtId="178" fontId="17" fillId="0" borderId="26" xfId="1" applyNumberFormat="1" applyFont="1" applyFill="1" applyBorder="1">
      <alignment vertical="center"/>
    </xf>
    <xf numFmtId="177" fontId="17" fillId="0" borderId="49" xfId="1" applyNumberFormat="1" applyFont="1" applyFill="1" applyBorder="1">
      <alignment vertical="center"/>
    </xf>
    <xf numFmtId="178" fontId="17" fillId="0" borderId="64" xfId="1" applyNumberFormat="1" applyFont="1" applyFill="1" applyBorder="1">
      <alignment vertical="center"/>
    </xf>
    <xf numFmtId="177" fontId="17" fillId="0" borderId="32" xfId="1" applyNumberFormat="1" applyFont="1" applyFill="1" applyBorder="1">
      <alignment vertical="center"/>
    </xf>
    <xf numFmtId="49" fontId="2" fillId="0" borderId="0" xfId="0" applyNumberFormat="1" applyFont="1" applyAlignment="1">
      <alignment horizontal="center" vertical="center"/>
    </xf>
    <xf numFmtId="49" fontId="27" fillId="0" borderId="0" xfId="0" applyNumberFormat="1" applyFont="1" applyAlignment="1">
      <alignment horizontal="center" vertical="center"/>
    </xf>
    <xf numFmtId="0" fontId="23" fillId="0" borderId="0" xfId="0" applyFont="1" applyAlignment="1">
      <alignment vertical="center" shrinkToFit="1"/>
    </xf>
    <xf numFmtId="0" fontId="0" fillId="2" borderId="26" xfId="0" applyFill="1" applyBorder="1" applyAlignment="1">
      <alignment horizontal="center" vertical="center"/>
    </xf>
    <xf numFmtId="38" fontId="31" fillId="7" borderId="56" xfId="1" applyFont="1" applyFill="1" applyBorder="1" applyAlignment="1">
      <alignment vertical="center" shrinkToFit="1"/>
    </xf>
    <xf numFmtId="0" fontId="2" fillId="0" borderId="149" xfId="0" applyFont="1" applyBorder="1" applyAlignment="1">
      <alignment horizontal="center" vertical="center" shrinkToFit="1"/>
    </xf>
    <xf numFmtId="0" fontId="2" fillId="0" borderId="110" xfId="0" applyFont="1" applyBorder="1" applyAlignment="1">
      <alignment horizontal="center" vertical="center" shrinkToFit="1"/>
    </xf>
    <xf numFmtId="0" fontId="2" fillId="0" borderId="96" xfId="0" applyFont="1" applyBorder="1" applyAlignment="1">
      <alignment horizontal="center" vertical="center" shrinkToFit="1"/>
    </xf>
    <xf numFmtId="0" fontId="2" fillId="0" borderId="102" xfId="0" applyFont="1" applyBorder="1" applyAlignment="1">
      <alignment horizontal="center" vertical="center" shrinkToFit="1"/>
    </xf>
    <xf numFmtId="0" fontId="2" fillId="0" borderId="142" xfId="0" applyFont="1" applyBorder="1" applyAlignment="1">
      <alignment horizontal="center" vertical="center" shrinkToFit="1"/>
    </xf>
    <xf numFmtId="0" fontId="17" fillId="0" borderId="102" xfId="0" applyFont="1" applyBorder="1" applyAlignment="1">
      <alignment horizontal="center" vertical="center" shrinkToFit="1"/>
    </xf>
    <xf numFmtId="0" fontId="2" fillId="0" borderId="71" xfId="0" applyFont="1" applyBorder="1" applyAlignment="1">
      <alignment horizontal="center" vertical="center" shrinkToFit="1"/>
    </xf>
    <xf numFmtId="0" fontId="17" fillId="0" borderId="150" xfId="0" applyFont="1" applyBorder="1" applyAlignment="1">
      <alignment horizontal="center" vertical="center" shrinkToFit="1"/>
    </xf>
    <xf numFmtId="0" fontId="0" fillId="3" borderId="26" xfId="0" applyFill="1" applyBorder="1" applyAlignment="1">
      <alignment horizontal="center" vertical="center"/>
    </xf>
    <xf numFmtId="0" fontId="2" fillId="2" borderId="28" xfId="0" applyFont="1" applyFill="1" applyBorder="1" applyAlignment="1">
      <alignment horizontal="center" vertical="center"/>
    </xf>
    <xf numFmtId="178" fontId="17" fillId="3" borderId="151" xfId="1" applyNumberFormat="1" applyFont="1" applyFill="1" applyBorder="1">
      <alignment vertical="center"/>
    </xf>
    <xf numFmtId="178" fontId="17" fillId="3" borderId="152" xfId="1" applyNumberFormat="1" applyFont="1" applyFill="1" applyBorder="1">
      <alignment vertical="center"/>
    </xf>
    <xf numFmtId="177" fontId="17" fillId="3" borderId="153" xfId="1" applyNumberFormat="1" applyFont="1" applyFill="1" applyBorder="1">
      <alignment vertical="center"/>
    </xf>
    <xf numFmtId="177" fontId="17" fillId="3" borderId="154" xfId="1" applyNumberFormat="1" applyFont="1" applyFill="1" applyBorder="1">
      <alignment vertical="center"/>
    </xf>
    <xf numFmtId="178" fontId="17" fillId="7" borderId="156" xfId="0" applyNumberFormat="1" applyFont="1" applyFill="1" applyBorder="1" applyAlignment="1">
      <alignment vertical="center" shrinkToFit="1"/>
    </xf>
    <xf numFmtId="178" fontId="31" fillId="7" borderId="156" xfId="0" applyNumberFormat="1" applyFont="1" applyFill="1" applyBorder="1" applyAlignment="1">
      <alignment vertical="center" shrinkToFit="1"/>
    </xf>
    <xf numFmtId="178" fontId="31" fillId="7" borderId="155" xfId="0" applyNumberFormat="1" applyFont="1" applyFill="1" applyBorder="1" applyAlignment="1">
      <alignment vertical="center" shrinkToFit="1"/>
    </xf>
    <xf numFmtId="178" fontId="31" fillId="7" borderId="158" xfId="0" applyNumberFormat="1" applyFont="1" applyFill="1" applyBorder="1" applyAlignment="1">
      <alignment vertical="center" shrinkToFit="1"/>
    </xf>
    <xf numFmtId="178" fontId="31" fillId="7" borderId="159" xfId="0" applyNumberFormat="1" applyFont="1" applyFill="1" applyBorder="1" applyAlignment="1">
      <alignment vertical="center" shrinkToFit="1"/>
    </xf>
    <xf numFmtId="176" fontId="17" fillId="7" borderId="160" xfId="0" applyNumberFormat="1" applyFont="1" applyFill="1" applyBorder="1" applyAlignment="1">
      <alignment vertical="center" shrinkToFit="1"/>
    </xf>
    <xf numFmtId="178" fontId="31" fillId="7" borderId="161" xfId="0" applyNumberFormat="1" applyFont="1" applyFill="1" applyBorder="1" applyAlignment="1">
      <alignment vertical="center" shrinkToFit="1"/>
    </xf>
    <xf numFmtId="178" fontId="31" fillId="7" borderId="162" xfId="0" applyNumberFormat="1" applyFont="1" applyFill="1" applyBorder="1" applyAlignment="1">
      <alignment vertical="center" shrinkToFit="1"/>
    </xf>
    <xf numFmtId="176" fontId="17" fillId="7" borderId="157" xfId="0" applyNumberFormat="1" applyFont="1" applyFill="1" applyBorder="1" applyAlignment="1">
      <alignment vertical="center" shrinkToFit="1"/>
    </xf>
    <xf numFmtId="178" fontId="17" fillId="7" borderId="158" xfId="0" applyNumberFormat="1" applyFont="1" applyFill="1" applyBorder="1" applyAlignment="1">
      <alignment vertical="center" shrinkToFit="1"/>
    </xf>
    <xf numFmtId="178" fontId="17" fillId="7" borderId="161" xfId="0" applyNumberFormat="1" applyFont="1" applyFill="1" applyBorder="1" applyAlignment="1">
      <alignment vertical="center" shrinkToFit="1"/>
    </xf>
    <xf numFmtId="178" fontId="17" fillId="7" borderId="0" xfId="1" applyNumberFormat="1" applyFont="1" applyFill="1" applyBorder="1" applyAlignment="1">
      <alignment vertical="center" shrinkToFit="1"/>
    </xf>
    <xf numFmtId="38" fontId="17" fillId="7" borderId="163" xfId="1" applyFont="1" applyFill="1" applyBorder="1" applyAlignment="1">
      <alignment vertical="center" shrinkToFit="1"/>
    </xf>
    <xf numFmtId="178" fontId="17" fillId="7" borderId="164" xfId="1" applyNumberFormat="1" applyFont="1" applyFill="1" applyBorder="1" applyAlignment="1">
      <alignment vertical="center" shrinkToFit="1"/>
    </xf>
    <xf numFmtId="38" fontId="17" fillId="7" borderId="165" xfId="1" applyFont="1" applyFill="1" applyBorder="1" applyAlignment="1">
      <alignment vertical="center" shrinkToFit="1"/>
    </xf>
    <xf numFmtId="178" fontId="17" fillId="7" borderId="82" xfId="1" applyNumberFormat="1" applyFont="1" applyFill="1" applyBorder="1" applyAlignment="1">
      <alignment vertical="center" shrinkToFit="1"/>
    </xf>
    <xf numFmtId="178" fontId="31" fillId="0" borderId="125" xfId="1" applyNumberFormat="1" applyFont="1" applyFill="1" applyBorder="1" applyAlignment="1">
      <alignment horizontal="right" vertical="center" shrinkToFit="1"/>
    </xf>
    <xf numFmtId="38" fontId="31" fillId="0" borderId="133" xfId="1" applyFont="1" applyFill="1" applyBorder="1" applyAlignment="1">
      <alignment horizontal="right" vertical="center" shrinkToFit="1"/>
    </xf>
    <xf numFmtId="38" fontId="31" fillId="7" borderId="165" xfId="1" applyFont="1" applyFill="1" applyBorder="1" applyAlignment="1">
      <alignment vertical="center" shrinkToFit="1"/>
    </xf>
    <xf numFmtId="178" fontId="17" fillId="7" borderId="79" xfId="1" applyNumberFormat="1" applyFont="1" applyFill="1" applyBorder="1" applyAlignment="1">
      <alignment vertical="center" shrinkToFit="1"/>
    </xf>
    <xf numFmtId="178" fontId="17" fillId="7" borderId="166" xfId="1" applyNumberFormat="1" applyFont="1" applyFill="1" applyBorder="1" applyAlignment="1">
      <alignment vertical="center" shrinkToFit="1"/>
    </xf>
    <xf numFmtId="38" fontId="31" fillId="7" borderId="63" xfId="1" applyFont="1" applyFill="1" applyBorder="1" applyAlignment="1">
      <alignment vertical="center" shrinkToFit="1"/>
    </xf>
    <xf numFmtId="0" fontId="22" fillId="0" borderId="46" xfId="0" applyFont="1" applyBorder="1" applyAlignment="1">
      <alignment horizontal="center" vertical="center" wrapText="1"/>
    </xf>
    <xf numFmtId="0" fontId="17" fillId="0" borderId="167" xfId="0" applyFont="1" applyBorder="1" applyAlignment="1">
      <alignment horizontal="right" vertical="center"/>
    </xf>
    <xf numFmtId="178" fontId="17" fillId="7" borderId="168" xfId="1" applyNumberFormat="1" applyFont="1" applyFill="1" applyBorder="1" applyAlignment="1">
      <alignment vertical="center" shrinkToFit="1"/>
    </xf>
    <xf numFmtId="38" fontId="31" fillId="7" borderId="169" xfId="1" applyFont="1" applyFill="1" applyBorder="1" applyAlignment="1">
      <alignment vertical="center" shrinkToFit="1"/>
    </xf>
    <xf numFmtId="38" fontId="31" fillId="7" borderId="102" xfId="1" applyFont="1" applyFill="1" applyBorder="1" applyAlignment="1">
      <alignment vertical="center" shrinkToFit="1"/>
    </xf>
    <xf numFmtId="0" fontId="22" fillId="0" borderId="170" xfId="0" applyFont="1" applyBorder="1" applyAlignment="1">
      <alignment horizontal="center" vertical="center" wrapText="1"/>
    </xf>
    <xf numFmtId="0" fontId="17" fillId="0" borderId="171" xfId="0" applyFont="1" applyBorder="1" applyAlignment="1">
      <alignment horizontal="right" vertical="center"/>
    </xf>
    <xf numFmtId="178" fontId="31" fillId="0" borderId="172" xfId="1" applyNumberFormat="1" applyFont="1" applyFill="1" applyBorder="1" applyAlignment="1">
      <alignment horizontal="right" vertical="center" shrinkToFit="1"/>
    </xf>
    <xf numFmtId="38" fontId="31" fillId="0" borderId="173" xfId="1" applyFont="1" applyFill="1" applyBorder="1" applyAlignment="1">
      <alignment horizontal="right" vertical="center" shrinkToFit="1"/>
    </xf>
    <xf numFmtId="0" fontId="39" fillId="0" borderId="28" xfId="0" applyFont="1" applyBorder="1">
      <alignment vertical="center"/>
    </xf>
    <xf numFmtId="0" fontId="39" fillId="0" borderId="28" xfId="0" applyFont="1" applyBorder="1" applyAlignment="1">
      <alignment horizontal="right" vertical="center"/>
    </xf>
    <xf numFmtId="0" fontId="40" fillId="0" borderId="28" xfId="0" applyFont="1" applyBorder="1">
      <alignment vertical="center"/>
    </xf>
    <xf numFmtId="176" fontId="39" fillId="0" borderId="28" xfId="0" applyNumberFormat="1" applyFont="1" applyBorder="1" applyAlignment="1">
      <alignment horizontal="right" vertical="center"/>
    </xf>
    <xf numFmtId="176" fontId="29" fillId="0" borderId="174" xfId="0" applyNumberFormat="1" applyFont="1" applyBorder="1" applyAlignment="1">
      <alignment horizontal="center" vertical="center" shrinkToFit="1"/>
    </xf>
    <xf numFmtId="0" fontId="0" fillId="0" borderId="175" xfId="0" applyBorder="1" applyAlignment="1">
      <alignment vertical="center" shrinkToFit="1"/>
    </xf>
    <xf numFmtId="0" fontId="0" fillId="0" borderId="176" xfId="0" applyBorder="1" applyAlignment="1">
      <alignment vertical="center" shrinkToFit="1"/>
    </xf>
    <xf numFmtId="176" fontId="29" fillId="0" borderId="178" xfId="0" applyNumberFormat="1" applyFont="1" applyBorder="1" applyAlignment="1">
      <alignment horizontal="center" vertical="center" shrinkToFit="1"/>
    </xf>
    <xf numFmtId="176" fontId="29" fillId="0" borderId="177" xfId="0" applyNumberFormat="1" applyFont="1" applyBorder="1" applyAlignment="1">
      <alignment horizontal="center" vertical="center" shrinkToFit="1"/>
    </xf>
    <xf numFmtId="0" fontId="0" fillId="0" borderId="178" xfId="0" applyBorder="1" applyAlignment="1">
      <alignment vertical="center" shrinkToFit="1"/>
    </xf>
    <xf numFmtId="0" fontId="0" fillId="0" borderId="177" xfId="0" applyBorder="1" applyAlignment="1">
      <alignment vertical="center" shrinkToFit="1"/>
    </xf>
    <xf numFmtId="0" fontId="37" fillId="8" borderId="180" xfId="0" applyFont="1" applyFill="1" applyBorder="1" applyAlignment="1">
      <alignment horizontal="center" vertical="center"/>
    </xf>
    <xf numFmtId="0" fontId="19" fillId="8" borderId="179" xfId="0" applyFont="1" applyFill="1" applyBorder="1" applyAlignment="1">
      <alignment horizontal="center" vertical="center"/>
    </xf>
    <xf numFmtId="0" fontId="37" fillId="0" borderId="0" xfId="0" applyFont="1">
      <alignment vertical="center"/>
    </xf>
    <xf numFmtId="176" fontId="17" fillId="0" borderId="1" xfId="0" applyNumberFormat="1" applyFont="1" applyBorder="1" applyAlignment="1">
      <alignment horizontal="center" vertical="center" shrinkToFit="1"/>
    </xf>
    <xf numFmtId="176" fontId="17" fillId="0" borderId="49" xfId="0" applyNumberFormat="1" applyFont="1" applyBorder="1" applyAlignment="1">
      <alignment horizontal="center" vertical="center" shrinkToFit="1"/>
    </xf>
    <xf numFmtId="176" fontId="17" fillId="0" borderId="64" xfId="0" applyNumberFormat="1" applyFont="1" applyBorder="1" applyAlignment="1">
      <alignment horizontal="center" vertical="center" shrinkToFit="1"/>
    </xf>
    <xf numFmtId="176" fontId="17" fillId="0" borderId="60" xfId="0" applyNumberFormat="1" applyFont="1" applyBorder="1" applyAlignment="1">
      <alignment horizontal="center" vertical="center" shrinkToFit="1"/>
    </xf>
    <xf numFmtId="176" fontId="17" fillId="0" borderId="81" xfId="0" applyNumberFormat="1" applyFont="1" applyBorder="1" applyAlignment="1">
      <alignment horizontal="center" vertical="center" shrinkToFit="1"/>
    </xf>
    <xf numFmtId="176" fontId="31" fillId="0" borderId="48" xfId="0" applyNumberFormat="1" applyFont="1" applyBorder="1" applyAlignment="1">
      <alignment horizontal="right" vertical="center" shrinkToFit="1"/>
    </xf>
    <xf numFmtId="0" fontId="17" fillId="0" borderId="51" xfId="0" applyFont="1" applyBorder="1" applyAlignment="1">
      <alignment horizontal="center" vertical="center"/>
    </xf>
    <xf numFmtId="178" fontId="17" fillId="7" borderId="148" xfId="0" applyNumberFormat="1" applyFont="1" applyFill="1" applyBorder="1" applyAlignment="1">
      <alignment vertical="center" shrinkToFit="1"/>
    </xf>
    <xf numFmtId="0" fontId="31" fillId="0" borderId="140" xfId="0" applyFont="1" applyBorder="1" applyAlignment="1">
      <alignment horizontal="center" vertical="center"/>
    </xf>
    <xf numFmtId="178" fontId="17" fillId="7" borderId="21" xfId="0" applyNumberFormat="1" applyFont="1" applyFill="1" applyBorder="1" applyAlignment="1">
      <alignment vertical="center" shrinkToFit="1"/>
    </xf>
    <xf numFmtId="178" fontId="17" fillId="7" borderId="27" xfId="0" applyNumberFormat="1" applyFont="1" applyFill="1" applyBorder="1" applyAlignment="1">
      <alignment vertical="center" shrinkToFit="1"/>
    </xf>
    <xf numFmtId="178" fontId="17" fillId="7" borderId="20" xfId="0" applyNumberFormat="1" applyFont="1" applyFill="1" applyBorder="1" applyAlignment="1">
      <alignment vertical="center" shrinkToFit="1"/>
    </xf>
    <xf numFmtId="176" fontId="29" fillId="0" borderId="122" xfId="0" applyNumberFormat="1" applyFont="1" applyBorder="1" applyAlignment="1">
      <alignment horizontal="center" vertical="center" shrinkToFit="1"/>
    </xf>
    <xf numFmtId="176" fontId="29" fillId="0" borderId="123" xfId="0" applyNumberFormat="1" applyFont="1" applyBorder="1" applyAlignment="1">
      <alignment horizontal="center" vertical="center" shrinkToFit="1"/>
    </xf>
    <xf numFmtId="0" fontId="0" fillId="0" borderId="123" xfId="0" applyBorder="1" applyAlignment="1">
      <alignment vertical="center" shrinkToFit="1"/>
    </xf>
    <xf numFmtId="0" fontId="0" fillId="0" borderId="145" xfId="0" applyBorder="1" applyAlignment="1">
      <alignment vertical="center" shrinkToFit="1"/>
    </xf>
    <xf numFmtId="0" fontId="28" fillId="0" borderId="0" xfId="0" applyFont="1" applyAlignment="1">
      <alignment vertical="center" shrinkToFit="1"/>
    </xf>
    <xf numFmtId="0" fontId="23" fillId="6" borderId="0" xfId="0" applyFont="1" applyFill="1">
      <alignment vertical="center"/>
    </xf>
    <xf numFmtId="176" fontId="31" fillId="7" borderId="160" xfId="0" applyNumberFormat="1" applyFont="1" applyFill="1" applyBorder="1" applyAlignment="1">
      <alignment vertical="center" shrinkToFit="1"/>
    </xf>
    <xf numFmtId="176" fontId="31" fillId="7" borderId="157" xfId="0" applyNumberFormat="1" applyFont="1" applyFill="1" applyBorder="1" applyAlignment="1">
      <alignment vertical="center" shrinkToFit="1"/>
    </xf>
    <xf numFmtId="176" fontId="31" fillId="7" borderId="32" xfId="0" applyNumberFormat="1" applyFont="1" applyFill="1" applyBorder="1" applyAlignment="1">
      <alignment vertical="center" shrinkToFit="1"/>
    </xf>
    <xf numFmtId="176" fontId="31" fillId="7" borderId="114" xfId="0" applyNumberFormat="1" applyFont="1" applyFill="1" applyBorder="1" applyAlignment="1">
      <alignment vertical="center" shrinkToFit="1"/>
    </xf>
    <xf numFmtId="176" fontId="31" fillId="7" borderId="84" xfId="0" applyNumberFormat="1" applyFont="1" applyFill="1" applyBorder="1" applyAlignment="1">
      <alignment vertical="center" shrinkToFit="1"/>
    </xf>
    <xf numFmtId="0" fontId="31" fillId="0" borderId="42" xfId="0" applyFont="1" applyBorder="1">
      <alignment vertical="center"/>
    </xf>
    <xf numFmtId="0" fontId="25" fillId="0" borderId="116" xfId="0" applyFont="1" applyBorder="1" applyAlignment="1">
      <alignment horizontal="center" vertical="center"/>
    </xf>
    <xf numFmtId="0" fontId="17" fillId="0" borderId="118" xfId="0" applyFont="1" applyBorder="1" applyAlignment="1">
      <alignment horizontal="center" vertical="center"/>
    </xf>
    <xf numFmtId="0" fontId="25" fillId="0" borderId="118" xfId="0" applyFont="1" applyBorder="1" applyAlignment="1">
      <alignment horizontal="center" vertical="center"/>
    </xf>
    <xf numFmtId="0" fontId="25" fillId="0" borderId="120" xfId="0" applyFont="1" applyBorder="1" applyAlignment="1">
      <alignment horizontal="center" vertical="center"/>
    </xf>
    <xf numFmtId="9" fontId="2" fillId="2" borderId="28" xfId="2" applyFont="1" applyFill="1" applyBorder="1">
      <alignment vertical="center"/>
    </xf>
    <xf numFmtId="0" fontId="31" fillId="0" borderId="55" xfId="0" applyFont="1" applyBorder="1" applyAlignment="1">
      <alignment horizontal="center" vertical="center"/>
    </xf>
    <xf numFmtId="0" fontId="31" fillId="0" borderId="125" xfId="0" applyFont="1" applyBorder="1" applyAlignment="1">
      <alignment horizontal="center" vertical="center"/>
    </xf>
    <xf numFmtId="0" fontId="2" fillId="0" borderId="131" xfId="0" applyFont="1" applyBorder="1" applyAlignment="1">
      <alignment horizontal="center" vertical="center" shrinkToFit="1"/>
    </xf>
    <xf numFmtId="0" fontId="31" fillId="0" borderId="125" xfId="0" applyFont="1" applyBorder="1" applyAlignment="1">
      <alignment horizontal="right" vertical="center"/>
    </xf>
    <xf numFmtId="0" fontId="31" fillId="0" borderId="48" xfId="0" applyFont="1" applyBorder="1" applyAlignment="1">
      <alignment horizontal="center" vertical="center"/>
    </xf>
    <xf numFmtId="0" fontId="17" fillId="0" borderId="71" xfId="0" applyFont="1" applyBorder="1" applyAlignment="1">
      <alignment horizontal="center" vertical="center" shrinkToFit="1"/>
    </xf>
    <xf numFmtId="0" fontId="31" fillId="0" borderId="129" xfId="0" applyFont="1" applyBorder="1" applyAlignment="1">
      <alignment horizontal="center" vertical="center"/>
    </xf>
    <xf numFmtId="0" fontId="2" fillId="0" borderId="62" xfId="0" applyFont="1" applyBorder="1" applyAlignment="1">
      <alignment horizontal="center" vertical="center" shrinkToFit="1"/>
    </xf>
    <xf numFmtId="0" fontId="32" fillId="0" borderId="28" xfId="0" applyFont="1" applyBorder="1" applyAlignment="1">
      <alignment horizontal="right" vertical="center"/>
    </xf>
    <xf numFmtId="0" fontId="43" fillId="0" borderId="0" xfId="0" applyFont="1" applyAlignment="1">
      <alignment horizontal="left" vertical="center"/>
    </xf>
    <xf numFmtId="0" fontId="3" fillId="4" borderId="9" xfId="0" applyFont="1" applyFill="1" applyBorder="1" applyAlignment="1">
      <alignment horizontal="center" vertical="center" shrinkToFit="1"/>
    </xf>
    <xf numFmtId="0" fontId="45" fillId="5" borderId="64" xfId="0" applyFont="1" applyFill="1" applyBorder="1" applyAlignment="1">
      <alignment horizontal="left" vertical="center"/>
    </xf>
    <xf numFmtId="0" fontId="45" fillId="5" borderId="32" xfId="0" applyFont="1" applyFill="1" applyBorder="1" applyAlignment="1">
      <alignment horizontal="left" vertical="center"/>
    </xf>
    <xf numFmtId="0" fontId="45" fillId="5" borderId="28" xfId="0" applyFont="1" applyFill="1" applyBorder="1" applyAlignment="1">
      <alignment horizontal="left" vertical="center"/>
    </xf>
    <xf numFmtId="0" fontId="3" fillId="9" borderId="9" xfId="0" applyFont="1" applyFill="1" applyBorder="1" applyAlignment="1">
      <alignment horizontal="center" vertical="top" shrinkToFit="1"/>
    </xf>
    <xf numFmtId="178" fontId="31" fillId="7" borderId="183" xfId="0" applyNumberFormat="1" applyFont="1" applyFill="1" applyBorder="1" applyAlignment="1">
      <alignment vertical="center" shrinkToFit="1"/>
    </xf>
    <xf numFmtId="176" fontId="31" fillId="7" borderId="107" xfId="0" applyNumberFormat="1" applyFont="1" applyFill="1" applyBorder="1" applyAlignment="1">
      <alignment vertical="center" shrinkToFit="1"/>
    </xf>
    <xf numFmtId="178" fontId="31" fillId="7" borderId="184" xfId="0" applyNumberFormat="1" applyFont="1" applyFill="1" applyBorder="1" applyAlignment="1">
      <alignment vertical="center" shrinkToFit="1"/>
    </xf>
    <xf numFmtId="176" fontId="31" fillId="7" borderId="63" xfId="0" applyNumberFormat="1" applyFont="1" applyFill="1" applyBorder="1" applyAlignment="1">
      <alignment vertical="center" shrinkToFit="1"/>
    </xf>
    <xf numFmtId="0" fontId="25" fillId="0" borderId="41" xfId="0" applyFont="1" applyBorder="1" applyAlignment="1">
      <alignment horizontal="center" vertical="center"/>
    </xf>
    <xf numFmtId="178" fontId="29" fillId="5" borderId="0" xfId="0" applyNumberFormat="1" applyFont="1" applyFill="1" applyAlignment="1">
      <alignment vertical="center" shrinkToFit="1"/>
    </xf>
    <xf numFmtId="176" fontId="29" fillId="5" borderId="163" xfId="0" applyNumberFormat="1" applyFont="1" applyFill="1" applyBorder="1" applyAlignment="1">
      <alignment vertical="center" shrinkToFit="1"/>
    </xf>
    <xf numFmtId="178" fontId="29" fillId="5" borderId="164" xfId="0" applyNumberFormat="1" applyFont="1" applyFill="1" applyBorder="1" applyAlignment="1">
      <alignment vertical="center" shrinkToFit="1"/>
    </xf>
    <xf numFmtId="176" fontId="29" fillId="5" borderId="165" xfId="0" applyNumberFormat="1" applyFont="1" applyFill="1" applyBorder="1" applyAlignment="1">
      <alignment vertical="center" shrinkToFit="1"/>
    </xf>
    <xf numFmtId="178" fontId="29" fillId="5" borderId="82" xfId="0" applyNumberFormat="1" applyFont="1" applyFill="1" applyBorder="1" applyAlignment="1">
      <alignment vertical="center" shrinkToFit="1"/>
    </xf>
    <xf numFmtId="178" fontId="31" fillId="0" borderId="125" xfId="0" applyNumberFormat="1" applyFont="1" applyBorder="1" applyAlignment="1">
      <alignment horizontal="right" vertical="center" shrinkToFit="1"/>
    </xf>
    <xf numFmtId="176" fontId="31" fillId="0" borderId="133" xfId="0" applyNumberFormat="1" applyFont="1" applyBorder="1" applyAlignment="1">
      <alignment horizontal="right" vertical="center" shrinkToFit="1"/>
    </xf>
    <xf numFmtId="0" fontId="35" fillId="0" borderId="15" xfId="0" applyFont="1" applyBorder="1" applyAlignment="1">
      <alignment horizontal="right" vertical="center"/>
    </xf>
    <xf numFmtId="0" fontId="17" fillId="0" borderId="167" xfId="0" applyFont="1" applyBorder="1" applyAlignment="1">
      <alignment horizontal="right" vertical="center" textRotation="255"/>
    </xf>
    <xf numFmtId="0" fontId="25" fillId="0" borderId="9" xfId="0" applyFont="1" applyBorder="1" applyAlignment="1">
      <alignment horizontal="center" vertical="center"/>
    </xf>
    <xf numFmtId="0" fontId="0" fillId="0" borderId="9" xfId="0" applyBorder="1" applyAlignment="1">
      <alignment horizontal="center" vertical="center"/>
    </xf>
    <xf numFmtId="0" fontId="25" fillId="0" borderId="19" xfId="0" applyFont="1" applyBorder="1" applyAlignment="1">
      <alignment horizontal="center" vertical="center"/>
    </xf>
    <xf numFmtId="0" fontId="17" fillId="0" borderId="42" xfId="0" applyFont="1" applyBorder="1" applyAlignment="1">
      <alignment horizontal="center" vertical="center" wrapText="1"/>
    </xf>
    <xf numFmtId="0" fontId="25" fillId="0" borderId="0" xfId="0" applyFont="1" applyAlignment="1">
      <alignment horizontal="center" vertical="center"/>
    </xf>
    <xf numFmtId="176" fontId="31" fillId="7" borderId="185" xfId="0" applyNumberFormat="1" applyFont="1" applyFill="1" applyBorder="1" applyAlignment="1">
      <alignment vertical="center" shrinkToFit="1"/>
    </xf>
    <xf numFmtId="178" fontId="31" fillId="7" borderId="186" xfId="0" applyNumberFormat="1" applyFont="1" applyFill="1" applyBorder="1" applyAlignment="1">
      <alignment vertical="center" shrinkToFit="1"/>
    </xf>
    <xf numFmtId="176" fontId="31" fillId="7" borderId="39" xfId="0" applyNumberFormat="1" applyFont="1" applyFill="1" applyBorder="1" applyAlignment="1">
      <alignment vertical="center" shrinkToFit="1"/>
    </xf>
    <xf numFmtId="176" fontId="31" fillId="7" borderId="77" xfId="0" applyNumberFormat="1" applyFont="1" applyFill="1" applyBorder="1" applyAlignment="1">
      <alignment vertical="center" shrinkToFit="1"/>
    </xf>
    <xf numFmtId="0" fontId="35" fillId="0" borderId="13" xfId="0" applyFont="1" applyBorder="1" applyAlignment="1">
      <alignment horizontal="right" vertical="center"/>
    </xf>
    <xf numFmtId="178" fontId="31" fillId="5" borderId="5" xfId="0" applyNumberFormat="1" applyFont="1" applyFill="1" applyBorder="1" applyAlignment="1">
      <alignment vertical="center" shrinkToFit="1"/>
    </xf>
    <xf numFmtId="176" fontId="31" fillId="5" borderId="106" xfId="0" applyNumberFormat="1" applyFont="1" applyFill="1" applyBorder="1" applyAlignment="1">
      <alignment vertical="center" shrinkToFit="1"/>
    </xf>
    <xf numFmtId="178" fontId="31" fillId="5" borderId="35" xfId="0" applyNumberFormat="1" applyFont="1" applyFill="1" applyBorder="1" applyAlignment="1">
      <alignment vertical="center" shrinkToFit="1"/>
    </xf>
    <xf numFmtId="176" fontId="31" fillId="5" borderId="100" xfId="0" applyNumberFormat="1" applyFont="1" applyFill="1" applyBorder="1" applyAlignment="1">
      <alignment vertical="center" shrinkToFit="1"/>
    </xf>
    <xf numFmtId="178" fontId="41" fillId="7" borderId="129" xfId="1" applyNumberFormat="1" applyFont="1" applyFill="1" applyBorder="1" applyAlignment="1">
      <alignment horizontal="center" vertical="center" shrinkToFit="1"/>
    </xf>
    <xf numFmtId="38" fontId="41" fillId="7" borderId="98" xfId="1" applyFont="1" applyFill="1" applyBorder="1" applyAlignment="1">
      <alignment horizontal="center" vertical="center" shrinkToFit="1"/>
    </xf>
    <xf numFmtId="178" fontId="41" fillId="7" borderId="83" xfId="1" applyNumberFormat="1" applyFont="1" applyFill="1" applyBorder="1" applyAlignment="1">
      <alignment horizontal="center" vertical="center" shrinkToFit="1"/>
    </xf>
    <xf numFmtId="38" fontId="41" fillId="7" borderId="59" xfId="1" applyFont="1" applyFill="1" applyBorder="1" applyAlignment="1">
      <alignment horizontal="center" vertical="center" shrinkToFit="1"/>
    </xf>
    <xf numFmtId="0" fontId="31" fillId="0" borderId="129" xfId="0" applyFont="1" applyBorder="1" applyAlignment="1">
      <alignment horizontal="right" vertical="center" shrinkToFit="1"/>
    </xf>
    <xf numFmtId="0" fontId="31" fillId="0" borderId="140" xfId="0" applyFont="1" applyBorder="1" applyAlignment="1">
      <alignment horizontal="right" vertical="center" shrinkToFit="1"/>
    </xf>
    <xf numFmtId="0" fontId="46" fillId="0" borderId="19" xfId="0" applyFont="1" applyBorder="1">
      <alignment vertical="center"/>
    </xf>
    <xf numFmtId="0" fontId="17" fillId="0" borderId="13" xfId="0" applyFont="1" applyBorder="1" applyAlignment="1">
      <alignment horizontal="right" vertical="center" textRotation="255"/>
    </xf>
    <xf numFmtId="178" fontId="17" fillId="7" borderId="129" xfId="0" applyNumberFormat="1" applyFont="1" applyFill="1" applyBorder="1" applyAlignment="1">
      <alignment vertical="center" shrinkToFit="1"/>
    </xf>
    <xf numFmtId="176" fontId="17" fillId="7" borderId="10" xfId="0" applyNumberFormat="1" applyFont="1" applyFill="1" applyBorder="1" applyAlignment="1">
      <alignment vertical="center" shrinkToFit="1"/>
    </xf>
    <xf numFmtId="178" fontId="17" fillId="0" borderId="83" xfId="0" applyNumberFormat="1" applyFont="1" applyBorder="1" applyAlignment="1">
      <alignment horizontal="center" vertical="center" shrinkToFit="1"/>
    </xf>
    <xf numFmtId="0" fontId="0" fillId="0" borderId="19" xfId="0" applyBorder="1" applyAlignment="1">
      <alignment horizontal="center" vertical="center"/>
    </xf>
    <xf numFmtId="178" fontId="17" fillId="0" borderId="89" xfId="0" applyNumberFormat="1" applyFont="1" applyBorder="1" applyAlignment="1">
      <alignment horizontal="center" vertical="center" shrinkToFit="1"/>
    </xf>
    <xf numFmtId="0" fontId="25" fillId="0" borderId="10" xfId="0" applyFont="1" applyBorder="1" applyAlignment="1">
      <alignment horizontal="center" vertical="center"/>
    </xf>
    <xf numFmtId="178" fontId="29" fillId="5" borderId="1" xfId="0" applyNumberFormat="1" applyFont="1" applyFill="1" applyBorder="1" applyAlignment="1">
      <alignment vertical="center" shrinkToFit="1"/>
    </xf>
    <xf numFmtId="0" fontId="23" fillId="0" borderId="4" xfId="0" applyFont="1" applyBorder="1" applyAlignment="1">
      <alignment horizontal="center" vertical="center"/>
    </xf>
    <xf numFmtId="176" fontId="17" fillId="7" borderId="185" xfId="0" applyNumberFormat="1" applyFont="1" applyFill="1" applyBorder="1" applyAlignment="1">
      <alignment vertical="center" shrinkToFit="1"/>
    </xf>
    <xf numFmtId="0" fontId="46" fillId="0" borderId="9" xfId="0" applyFont="1" applyBorder="1">
      <alignment vertical="center"/>
    </xf>
    <xf numFmtId="0" fontId="0" fillId="0" borderId="43" xfId="0" applyBorder="1" applyAlignment="1">
      <alignment horizontal="center" vertical="center" wrapText="1"/>
    </xf>
    <xf numFmtId="0" fontId="31" fillId="0" borderId="52" xfId="0" applyFont="1" applyBorder="1" applyAlignment="1">
      <alignment horizontal="right" vertical="center" shrinkToFit="1"/>
    </xf>
    <xf numFmtId="178" fontId="41" fillId="7" borderId="128" xfId="1" applyNumberFormat="1" applyFont="1" applyFill="1" applyBorder="1" applyAlignment="1">
      <alignment horizontal="center" vertical="center" shrinkToFit="1"/>
    </xf>
    <xf numFmtId="38" fontId="41" fillId="7" borderId="100" xfId="1" applyFont="1" applyFill="1" applyBorder="1" applyAlignment="1">
      <alignment horizontal="center" vertical="center" shrinkToFit="1"/>
    </xf>
    <xf numFmtId="178" fontId="41" fillId="7" borderId="85" xfId="1" applyNumberFormat="1" applyFont="1" applyFill="1" applyBorder="1" applyAlignment="1">
      <alignment horizontal="center" vertical="center" shrinkToFit="1"/>
    </xf>
    <xf numFmtId="38" fontId="41" fillId="7" borderId="147" xfId="1" applyFont="1" applyFill="1" applyBorder="1" applyAlignment="1">
      <alignment horizontal="center" vertical="center" shrinkToFit="1"/>
    </xf>
    <xf numFmtId="0" fontId="31" fillId="0" borderId="128" xfId="0" applyFont="1" applyBorder="1" applyAlignment="1">
      <alignment horizontal="right" vertical="center" shrinkToFit="1"/>
    </xf>
    <xf numFmtId="0" fontId="31" fillId="0" borderId="139" xfId="0" applyFont="1" applyBorder="1" applyAlignment="1">
      <alignment horizontal="right" vertical="center" shrinkToFit="1"/>
    </xf>
    <xf numFmtId="0" fontId="42" fillId="0" borderId="0" xfId="0" applyFont="1">
      <alignment vertical="center"/>
    </xf>
    <xf numFmtId="178" fontId="29" fillId="5" borderId="26" xfId="0" applyNumberFormat="1" applyFont="1" applyFill="1" applyBorder="1" applyAlignment="1">
      <alignment vertical="center" shrinkToFit="1"/>
    </xf>
    <xf numFmtId="178" fontId="29" fillId="5" borderId="85" xfId="0" applyNumberFormat="1" applyFont="1" applyFill="1" applyBorder="1" applyAlignment="1">
      <alignment vertical="center" shrinkToFit="1"/>
    </xf>
    <xf numFmtId="176" fontId="29" fillId="5" borderId="106" xfId="0" applyNumberFormat="1" applyFont="1" applyFill="1" applyBorder="1" applyAlignment="1">
      <alignment vertical="center" shrinkToFit="1"/>
    </xf>
    <xf numFmtId="178" fontId="29" fillId="5" borderId="35" xfId="0" applyNumberFormat="1" applyFont="1" applyFill="1" applyBorder="1" applyAlignment="1">
      <alignment vertical="center" shrinkToFit="1"/>
    </xf>
    <xf numFmtId="176" fontId="29" fillId="5" borderId="100" xfId="0" applyNumberFormat="1" applyFont="1" applyFill="1" applyBorder="1" applyAlignment="1">
      <alignment vertical="center" shrinkToFit="1"/>
    </xf>
    <xf numFmtId="178" fontId="29" fillId="5" borderId="5" xfId="0" applyNumberFormat="1" applyFont="1" applyFill="1" applyBorder="1" applyAlignment="1">
      <alignment vertical="center" shrinkToFit="1"/>
    </xf>
    <xf numFmtId="178" fontId="29" fillId="5" borderId="50" xfId="0" applyNumberFormat="1" applyFont="1" applyFill="1" applyBorder="1" applyAlignment="1">
      <alignment vertical="center" shrinkToFit="1"/>
    </xf>
    <xf numFmtId="176" fontId="36" fillId="5" borderId="100" xfId="0" applyNumberFormat="1" applyFont="1" applyFill="1" applyBorder="1" applyAlignment="1">
      <alignment horizontal="center" vertical="center" shrinkToFit="1"/>
    </xf>
    <xf numFmtId="0" fontId="47" fillId="0" borderId="28" xfId="0" applyFont="1" applyBorder="1" applyAlignment="1">
      <alignment horizontal="right" vertical="center"/>
    </xf>
    <xf numFmtId="0" fontId="47" fillId="0" borderId="28" xfId="0" applyFont="1" applyBorder="1">
      <alignment vertical="center"/>
    </xf>
    <xf numFmtId="176" fontId="47" fillId="0" borderId="28" xfId="0" applyNumberFormat="1" applyFont="1" applyBorder="1" applyAlignment="1">
      <alignment horizontal="right" vertical="center"/>
    </xf>
    <xf numFmtId="0" fontId="17" fillId="0" borderId="20" xfId="0" applyFont="1" applyBorder="1" applyAlignment="1">
      <alignment horizontal="center" vertical="center" wrapText="1"/>
    </xf>
    <xf numFmtId="0" fontId="50" fillId="7" borderId="180" xfId="1" applyNumberFormat="1" applyFont="1" applyFill="1" applyBorder="1" applyAlignment="1">
      <alignment horizontal="center" vertical="center"/>
    </xf>
    <xf numFmtId="0" fontId="51" fillId="7" borderId="179" xfId="0" applyFont="1" applyFill="1" applyBorder="1" applyAlignment="1">
      <alignment horizontal="center" vertical="center"/>
    </xf>
    <xf numFmtId="0" fontId="31" fillId="0" borderId="62" xfId="0" applyFont="1" applyBorder="1" applyAlignment="1">
      <alignment horizontal="right" vertical="center"/>
    </xf>
    <xf numFmtId="0" fontId="31" fillId="0" borderId="124" xfId="0" applyFont="1" applyBorder="1" applyAlignment="1">
      <alignment horizontal="right" vertical="center"/>
    </xf>
    <xf numFmtId="0" fontId="46" fillId="0" borderId="43" xfId="0" applyFont="1" applyBorder="1" applyAlignment="1">
      <alignment horizontal="center" vertical="center" wrapText="1"/>
    </xf>
    <xf numFmtId="0" fontId="2" fillId="2" borderId="28" xfId="0" applyFont="1" applyFill="1" applyBorder="1" applyAlignment="1">
      <alignment horizontal="center" vertical="center"/>
    </xf>
    <xf numFmtId="0" fontId="3" fillId="2" borderId="28" xfId="0" applyFont="1" applyFill="1" applyBorder="1" applyAlignment="1">
      <alignment horizontal="center" vertical="center"/>
    </xf>
    <xf numFmtId="0" fontId="2" fillId="0" borderId="28" xfId="0" applyFont="1" applyBorder="1" applyAlignment="1">
      <alignment horizontal="center" vertical="center"/>
    </xf>
    <xf numFmtId="0" fontId="0" fillId="0" borderId="65" xfId="0" applyBorder="1" applyAlignment="1">
      <alignment horizontal="center" vertical="center"/>
    </xf>
    <xf numFmtId="0" fontId="0" fillId="0" borderId="26" xfId="0" applyBorder="1" applyAlignment="1">
      <alignment horizontal="center" vertical="center" textRotation="255" wrapText="1"/>
    </xf>
    <xf numFmtId="0" fontId="0" fillId="0" borderId="1" xfId="0" applyBorder="1" applyAlignment="1">
      <alignment horizontal="center" vertical="center" textRotation="255"/>
    </xf>
    <xf numFmtId="0" fontId="0" fillId="0" borderId="32" xfId="0" applyBorder="1" applyAlignment="1">
      <alignment horizontal="center" vertical="center" textRotation="255"/>
    </xf>
    <xf numFmtId="0" fontId="0" fillId="0" borderId="28" xfId="0" applyBorder="1" applyAlignment="1">
      <alignment horizontal="center" vertical="center"/>
    </xf>
    <xf numFmtId="0" fontId="0" fillId="0" borderId="26" xfId="0" applyBorder="1" applyAlignment="1">
      <alignment horizontal="center" vertical="center"/>
    </xf>
    <xf numFmtId="0" fontId="0" fillId="0" borderId="2" xfId="0" applyBorder="1" applyAlignment="1">
      <alignment horizontal="center" vertical="center"/>
    </xf>
    <xf numFmtId="0" fontId="0" fillId="2" borderId="24" xfId="0" applyFill="1" applyBorder="1" applyAlignment="1">
      <alignment horizontal="center" vertical="center" wrapText="1"/>
    </xf>
    <xf numFmtId="0" fontId="0" fillId="2" borderId="6" xfId="0" applyFill="1" applyBorder="1" applyAlignment="1">
      <alignment horizontal="center" vertical="center" wrapText="1"/>
    </xf>
    <xf numFmtId="0" fontId="0" fillId="2" borderId="39" xfId="0" applyFill="1" applyBorder="1" applyAlignment="1">
      <alignment horizontal="center" vertical="center" wrapText="1"/>
    </xf>
    <xf numFmtId="0" fontId="0" fillId="0" borderId="24" xfId="0" applyBorder="1" applyAlignment="1">
      <alignment horizontal="center" vertical="center"/>
    </xf>
    <xf numFmtId="0" fontId="0" fillId="0" borderId="39" xfId="0" applyBorder="1" applyAlignment="1">
      <alignment horizontal="center" vertical="center"/>
    </xf>
    <xf numFmtId="0" fontId="0" fillId="2" borderId="24" xfId="0" applyFill="1" applyBorder="1" applyAlignment="1">
      <alignment horizontal="center" vertical="center"/>
    </xf>
    <xf numFmtId="0" fontId="0" fillId="2" borderId="39" xfId="0" applyFill="1" applyBorder="1" applyAlignment="1">
      <alignment horizontal="center" vertical="center"/>
    </xf>
    <xf numFmtId="0" fontId="0" fillId="2" borderId="46" xfId="0" applyFill="1" applyBorder="1" applyAlignment="1">
      <alignment horizontal="center" vertic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0" fillId="3" borderId="24" xfId="0" applyFill="1" applyBorder="1" applyAlignment="1">
      <alignment horizontal="center" vertical="center"/>
    </xf>
    <xf numFmtId="0" fontId="0" fillId="3" borderId="46" xfId="0" applyFill="1" applyBorder="1" applyAlignment="1">
      <alignment horizontal="center" vertical="center"/>
    </xf>
    <xf numFmtId="0" fontId="0" fillId="3" borderId="39" xfId="0" applyFill="1" applyBorder="1" applyAlignment="1">
      <alignment horizontal="center" vertical="center"/>
    </xf>
    <xf numFmtId="0" fontId="0" fillId="3" borderId="4" xfId="0" applyFill="1" applyBorder="1" applyAlignment="1">
      <alignment horizontal="center" vertical="center"/>
    </xf>
    <xf numFmtId="0" fontId="0" fillId="2" borderId="26" xfId="0" applyFill="1" applyBorder="1" applyAlignment="1">
      <alignment horizontal="center" vertical="center"/>
    </xf>
    <xf numFmtId="0" fontId="0" fillId="2" borderId="1" xfId="0" applyFill="1" applyBorder="1" applyAlignment="1">
      <alignment horizontal="center" vertical="center"/>
    </xf>
    <xf numFmtId="0" fontId="0" fillId="2" borderId="32" xfId="0" applyFill="1" applyBorder="1" applyAlignment="1">
      <alignment horizontal="center" vertical="center"/>
    </xf>
    <xf numFmtId="0" fontId="38" fillId="2" borderId="24" xfId="0" applyFont="1" applyFill="1" applyBorder="1" applyAlignment="1">
      <alignment horizontal="center" vertical="center"/>
    </xf>
    <xf numFmtId="0" fontId="38" fillId="2" borderId="39" xfId="0" applyFont="1" applyFill="1" applyBorder="1" applyAlignment="1">
      <alignment horizontal="center" vertical="center"/>
    </xf>
    <xf numFmtId="0" fontId="17" fillId="0" borderId="187" xfId="0" applyFont="1" applyBorder="1" applyAlignment="1">
      <alignment horizontal="center" vertical="center"/>
    </xf>
    <xf numFmtId="0" fontId="0" fillId="0" borderId="187" xfId="0" applyBorder="1">
      <alignment vertical="center"/>
    </xf>
    <xf numFmtId="0" fontId="17" fillId="0" borderId="58" xfId="0" applyFont="1" applyBorder="1" applyAlignment="1">
      <alignment horizontal="center" vertical="center"/>
    </xf>
    <xf numFmtId="0" fontId="0" fillId="0" borderId="58" xfId="0" applyBorder="1" applyAlignment="1">
      <alignment horizontal="center" vertical="center"/>
    </xf>
    <xf numFmtId="0" fontId="0" fillId="0" borderId="34" xfId="0" applyBorder="1" applyAlignment="1">
      <alignment horizontal="center" vertical="center"/>
    </xf>
    <xf numFmtId="0" fontId="2" fillId="0" borderId="26" xfId="0" applyFont="1" applyBorder="1" applyAlignment="1">
      <alignment horizontal="center" vertical="center"/>
    </xf>
    <xf numFmtId="0" fontId="17" fillId="0" borderId="1" xfId="0" applyFont="1" applyBorder="1" applyAlignment="1">
      <alignment horizontal="center" vertical="center"/>
    </xf>
    <xf numFmtId="0" fontId="2" fillId="0" borderId="35" xfId="0" applyFont="1" applyBorder="1" applyAlignment="1">
      <alignment horizontal="center" vertical="center"/>
    </xf>
    <xf numFmtId="0" fontId="17" fillId="0" borderId="5" xfId="0" applyFont="1" applyBorder="1" applyAlignment="1">
      <alignment horizontal="center" vertical="center"/>
    </xf>
    <xf numFmtId="0" fontId="2" fillId="0" borderId="27" xfId="0" applyFont="1" applyBorder="1" applyAlignment="1">
      <alignment horizontal="center" vertical="center"/>
    </xf>
    <xf numFmtId="0" fontId="23" fillId="0" borderId="46" xfId="0" applyFont="1" applyBorder="1" applyAlignment="1">
      <alignment horizontal="center" vertical="center"/>
    </xf>
    <xf numFmtId="0" fontId="23" fillId="0" borderId="47" xfId="0" applyFont="1" applyBorder="1" applyAlignment="1">
      <alignment horizontal="center" vertical="center"/>
    </xf>
    <xf numFmtId="0" fontId="23" fillId="0" borderId="12" xfId="0" applyFont="1" applyBorder="1" applyAlignment="1">
      <alignment horizontal="center" vertical="center"/>
    </xf>
    <xf numFmtId="0" fontId="23" fillId="0" borderId="4" xfId="0" applyFont="1" applyBorder="1" applyAlignment="1">
      <alignment horizontal="center" vertical="center"/>
    </xf>
    <xf numFmtId="0" fontId="23" fillId="0" borderId="38" xfId="0" applyFont="1" applyBorder="1" applyAlignment="1">
      <alignment horizontal="center" vertical="center"/>
    </xf>
    <xf numFmtId="0" fontId="2" fillId="0" borderId="19" xfId="0" applyFont="1" applyBorder="1" applyAlignment="1">
      <alignment horizontal="center" vertical="center"/>
    </xf>
    <xf numFmtId="0" fontId="23" fillId="0" borderId="9" xfId="0" applyFont="1" applyBorder="1" applyAlignment="1">
      <alignment horizontal="center" vertical="center"/>
    </xf>
    <xf numFmtId="0" fontId="17" fillId="4" borderId="33" xfId="0" applyFont="1" applyFill="1" applyBorder="1" applyAlignment="1">
      <alignment horizontal="center" vertical="center" shrinkToFit="1"/>
    </xf>
    <xf numFmtId="0" fontId="0" fillId="0" borderId="58" xfId="0" applyBorder="1" applyAlignment="1">
      <alignment horizontal="center" vertical="center" shrinkToFit="1"/>
    </xf>
    <xf numFmtId="0" fontId="17" fillId="0" borderId="37" xfId="0" applyFont="1" applyBorder="1" applyAlignment="1">
      <alignment horizontal="center" vertical="center"/>
    </xf>
    <xf numFmtId="0" fontId="17" fillId="0" borderId="113" xfId="0" applyFont="1" applyBorder="1" applyAlignment="1">
      <alignment horizontal="center" vertical="center"/>
    </xf>
    <xf numFmtId="0" fontId="26" fillId="5" borderId="17" xfId="0" applyFont="1" applyFill="1" applyBorder="1" applyAlignment="1">
      <alignment horizontal="center" vertical="center" shrinkToFit="1"/>
    </xf>
    <xf numFmtId="0" fontId="0" fillId="0" borderId="32" xfId="0" applyBorder="1" applyAlignment="1">
      <alignment horizontal="center" vertical="center" shrinkToFit="1"/>
    </xf>
    <xf numFmtId="0" fontId="17" fillId="4" borderId="17" xfId="0" applyFont="1" applyFill="1" applyBorder="1" applyAlignment="1">
      <alignment horizontal="center" vertical="center"/>
    </xf>
    <xf numFmtId="0" fontId="17" fillId="4" borderId="32" xfId="0" applyFont="1" applyFill="1" applyBorder="1" applyAlignment="1">
      <alignment horizontal="center" vertical="center"/>
    </xf>
    <xf numFmtId="0" fontId="17" fillId="0" borderId="17"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5" xfId="0" applyFont="1" applyBorder="1" applyAlignment="1">
      <alignment horizontal="center" vertical="center" wrapText="1"/>
    </xf>
    <xf numFmtId="0" fontId="17" fillId="4" borderId="112" xfId="0" applyFont="1" applyFill="1" applyBorder="1" applyAlignment="1">
      <alignment horizontal="center" vertical="center" shrinkToFit="1"/>
    </xf>
    <xf numFmtId="0" fontId="0" fillId="0" borderId="33" xfId="0" applyBorder="1" applyAlignment="1">
      <alignment horizontal="center" vertical="center" shrinkToFit="1"/>
    </xf>
    <xf numFmtId="0" fontId="17" fillId="4" borderId="17" xfId="0" applyFont="1" applyFill="1" applyBorder="1" applyAlignment="1">
      <alignment horizontal="center" vertical="center" shrinkToFit="1"/>
    </xf>
    <xf numFmtId="0" fontId="17" fillId="4" borderId="32" xfId="0" applyFont="1" applyFill="1" applyBorder="1" applyAlignment="1">
      <alignment horizontal="center" vertical="center" shrinkToFit="1"/>
    </xf>
    <xf numFmtId="0" fontId="36" fillId="5" borderId="17" xfId="0" applyFont="1" applyFill="1" applyBorder="1" applyAlignment="1">
      <alignment vertical="center" wrapText="1"/>
    </xf>
    <xf numFmtId="0" fontId="0" fillId="0" borderId="32" xfId="0" applyBorder="1" applyAlignment="1">
      <alignment vertical="center" wrapText="1"/>
    </xf>
    <xf numFmtId="0" fontId="36" fillId="5" borderId="148" xfId="0" applyFont="1" applyFill="1" applyBorder="1" applyAlignment="1">
      <alignment vertical="center" wrapText="1"/>
    </xf>
    <xf numFmtId="0" fontId="0" fillId="0" borderId="114" xfId="0" applyBorder="1" applyAlignment="1">
      <alignment vertical="center" wrapText="1"/>
    </xf>
    <xf numFmtId="176" fontId="17" fillId="7" borderId="43" xfId="0" applyNumberFormat="1" applyFont="1" applyFill="1" applyBorder="1" applyAlignment="1">
      <alignment horizontal="center" vertical="center" shrinkToFit="1"/>
    </xf>
    <xf numFmtId="0" fontId="0" fillId="7" borderId="38" xfId="0" applyFill="1" applyBorder="1" applyAlignment="1">
      <alignment horizontal="center" vertical="center" shrinkToFit="1"/>
    </xf>
    <xf numFmtId="0" fontId="17" fillId="9" borderId="112" xfId="0" applyFont="1" applyFill="1" applyBorder="1" applyAlignment="1">
      <alignment horizontal="center" vertical="center" shrinkToFit="1"/>
    </xf>
    <xf numFmtId="0" fontId="0" fillId="9" borderId="33" xfId="0" applyFill="1" applyBorder="1" applyAlignment="1">
      <alignment horizontal="center" vertical="center" shrinkToFit="1"/>
    </xf>
    <xf numFmtId="0" fontId="17" fillId="0" borderId="18"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41" xfId="0" applyFont="1" applyBorder="1" applyAlignment="1">
      <alignment horizontal="center" vertical="center" wrapText="1"/>
    </xf>
    <xf numFmtId="0" fontId="3" fillId="0" borderId="9" xfId="0" applyFont="1" applyBorder="1" applyAlignment="1">
      <alignment horizontal="center" vertical="center"/>
    </xf>
    <xf numFmtId="0" fontId="3" fillId="0" borderId="29" xfId="0" applyFont="1" applyBorder="1" applyAlignment="1">
      <alignment horizontal="center" vertical="center"/>
    </xf>
    <xf numFmtId="0" fontId="25" fillId="0" borderId="9" xfId="0" applyFont="1" applyBorder="1" applyAlignment="1">
      <alignment horizontal="center" vertical="center"/>
    </xf>
    <xf numFmtId="0" fontId="25" fillId="0" borderId="29" xfId="0" applyFont="1" applyBorder="1" applyAlignment="1">
      <alignment horizontal="center" vertical="center"/>
    </xf>
    <xf numFmtId="0" fontId="17" fillId="0" borderId="25" xfId="0" applyFont="1" applyBorder="1" applyAlignment="1">
      <alignment horizontal="center" vertical="center"/>
    </xf>
    <xf numFmtId="0" fontId="17" fillId="0" borderId="10" xfId="0" applyFont="1" applyBorder="1" applyAlignment="1">
      <alignment horizontal="center" vertical="center"/>
    </xf>
    <xf numFmtId="0" fontId="17" fillId="0" borderId="24" xfId="0" applyFont="1" applyBorder="1" applyAlignment="1">
      <alignment horizontal="center" vertical="center"/>
    </xf>
    <xf numFmtId="0" fontId="17" fillId="0" borderId="46" xfId="0" applyFont="1" applyBorder="1" applyAlignment="1">
      <alignment horizontal="center" vertical="center"/>
    </xf>
    <xf numFmtId="0" fontId="17" fillId="0" borderId="26" xfId="0" applyFont="1" applyBorder="1" applyAlignment="1">
      <alignment horizontal="center" vertical="center"/>
    </xf>
    <xf numFmtId="0" fontId="17" fillId="0" borderId="47" xfId="0" applyFont="1" applyBorder="1" applyAlignment="1">
      <alignment horizontal="center" vertical="center"/>
    </xf>
    <xf numFmtId="0" fontId="17" fillId="0" borderId="26" xfId="0" applyFont="1" applyBorder="1" applyAlignment="1">
      <alignment horizontal="center" vertical="center" textRotation="255"/>
    </xf>
    <xf numFmtId="0" fontId="17" fillId="0" borderId="1" xfId="0" applyFont="1" applyBorder="1" applyAlignment="1">
      <alignment horizontal="center" vertical="center" textRotation="255"/>
    </xf>
    <xf numFmtId="0" fontId="17" fillId="0" borderId="15" xfId="0" applyFont="1" applyBorder="1" applyAlignment="1">
      <alignment horizontal="center" vertical="center" textRotation="255"/>
    </xf>
    <xf numFmtId="0" fontId="17" fillId="0" borderId="0" xfId="0" applyFont="1" applyAlignment="1">
      <alignment horizontal="center" vertical="center"/>
    </xf>
    <xf numFmtId="0" fontId="17" fillId="0" borderId="25" xfId="0" applyFont="1" applyBorder="1" applyAlignment="1">
      <alignment horizontal="center" vertical="center" textRotation="255"/>
    </xf>
    <xf numFmtId="0" fontId="17" fillId="0" borderId="10" xfId="0" applyFont="1" applyBorder="1" applyAlignment="1">
      <alignment horizontal="center" vertical="center" textRotation="255"/>
    </xf>
    <xf numFmtId="0" fontId="17" fillId="0" borderId="2" xfId="0" applyFont="1" applyBorder="1" applyAlignment="1">
      <alignment horizontal="center" vertical="center"/>
    </xf>
    <xf numFmtId="0" fontId="17" fillId="0" borderId="9" xfId="0" applyFont="1" applyBorder="1" applyAlignment="1">
      <alignment horizontal="center" vertical="center"/>
    </xf>
    <xf numFmtId="0" fontId="17" fillId="0" borderId="3" xfId="0" applyFont="1" applyBorder="1" applyAlignment="1">
      <alignment horizontal="center" vertical="center"/>
    </xf>
    <xf numFmtId="0" fontId="2" fillId="0" borderId="9" xfId="0" applyFont="1" applyBorder="1" applyAlignment="1">
      <alignment horizontal="center" vertical="center"/>
    </xf>
    <xf numFmtId="0" fontId="17" fillId="0" borderId="61" xfId="0" applyFont="1" applyBorder="1" applyAlignment="1">
      <alignment horizontal="center" vertical="center" wrapText="1"/>
    </xf>
    <xf numFmtId="0" fontId="17" fillId="0" borderId="58"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27" xfId="0" applyFont="1" applyBorder="1" applyAlignment="1">
      <alignment horizontal="center" vertical="center"/>
    </xf>
    <xf numFmtId="0" fontId="17" fillId="0" borderId="12" xfId="0" applyFont="1" applyBorder="1" applyAlignment="1">
      <alignment horizontal="center" vertical="center"/>
    </xf>
    <xf numFmtId="0" fontId="17" fillId="0" borderId="4" xfId="0" applyFont="1" applyBorder="1" applyAlignment="1">
      <alignment horizontal="center" vertical="center"/>
    </xf>
    <xf numFmtId="0" fontId="17" fillId="0" borderId="38" xfId="0" applyFont="1" applyBorder="1" applyAlignment="1">
      <alignment horizontal="center" vertical="center"/>
    </xf>
    <xf numFmtId="0" fontId="17" fillId="0" borderId="19"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24" xfId="0" applyFont="1" applyBorder="1" applyAlignment="1">
      <alignment horizontal="center" vertical="center" shrinkToFit="1"/>
    </xf>
    <xf numFmtId="0" fontId="17" fillId="0" borderId="47" xfId="0" applyFont="1" applyBorder="1" applyAlignment="1">
      <alignment horizontal="center" vertical="center" shrinkToFit="1"/>
    </xf>
    <xf numFmtId="0" fontId="17" fillId="0" borderId="0" xfId="0" applyFont="1" applyAlignment="1">
      <alignment horizontal="center" vertical="center" shrinkToFit="1"/>
    </xf>
    <xf numFmtId="0" fontId="17" fillId="0" borderId="44"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38" xfId="0" applyFont="1" applyBorder="1" applyAlignment="1">
      <alignment horizontal="center" vertical="center" shrinkToFit="1"/>
    </xf>
    <xf numFmtId="0" fontId="2" fillId="0" borderId="9" xfId="0" applyFont="1" applyBorder="1" applyAlignment="1">
      <alignment horizontal="center" vertical="center" wrapText="1"/>
    </xf>
    <xf numFmtId="0" fontId="17" fillId="0" borderId="29" xfId="0" applyFont="1" applyBorder="1" applyAlignment="1">
      <alignment horizontal="center" vertical="center"/>
    </xf>
    <xf numFmtId="0" fontId="17" fillId="0" borderId="20" xfId="0" applyFont="1" applyBorder="1" applyAlignment="1">
      <alignment horizontal="center" vertical="center"/>
    </xf>
    <xf numFmtId="0" fontId="17" fillId="0" borderId="42" xfId="0" applyFont="1" applyBorder="1" applyAlignment="1">
      <alignment horizontal="center" vertical="center"/>
    </xf>
    <xf numFmtId="0" fontId="17" fillId="0" borderId="21" xfId="0" applyFont="1" applyBorder="1" applyAlignment="1">
      <alignment horizontal="center" vertical="center"/>
    </xf>
    <xf numFmtId="0" fontId="17" fillId="0" borderId="20" xfId="0" applyFont="1" applyBorder="1" applyAlignment="1">
      <alignment horizontal="center" vertical="center" wrapText="1"/>
    </xf>
    <xf numFmtId="0" fontId="17" fillId="0" borderId="43" xfId="0" applyFont="1" applyBorder="1" applyAlignment="1">
      <alignment horizontal="center" vertical="center"/>
    </xf>
    <xf numFmtId="0" fontId="17" fillId="0" borderId="44" xfId="0" applyFont="1" applyBorder="1" applyAlignment="1">
      <alignment horizontal="center"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25" fillId="0" borderId="46"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4" xfId="0" applyFont="1" applyBorder="1" applyAlignment="1">
      <alignment horizontal="center" vertical="center" wrapText="1"/>
    </xf>
    <xf numFmtId="0" fontId="25"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59" xfId="0" applyFont="1" applyBorder="1" applyAlignment="1">
      <alignment horizontal="center" vertical="center" wrapText="1"/>
    </xf>
    <xf numFmtId="0" fontId="2" fillId="0" borderId="27" xfId="0" applyFont="1" applyBorder="1" applyAlignment="1">
      <alignment horizontal="center" vertical="center" wrapText="1"/>
    </xf>
    <xf numFmtId="0" fontId="17" fillId="0" borderId="12" xfId="0" applyFont="1" applyBorder="1" applyAlignment="1">
      <alignment horizontal="center" vertical="center" wrapText="1"/>
    </xf>
    <xf numFmtId="0" fontId="2" fillId="0" borderId="24" xfId="0" applyFont="1" applyBorder="1" applyAlignment="1">
      <alignment horizontal="center" vertical="center" wrapText="1"/>
    </xf>
    <xf numFmtId="0" fontId="32" fillId="0" borderId="46" xfId="0" applyFont="1" applyBorder="1" applyAlignment="1">
      <alignment horizontal="center" vertical="center" wrapText="1"/>
    </xf>
    <xf numFmtId="0" fontId="31" fillId="0" borderId="46" xfId="0" applyFont="1" applyBorder="1" applyAlignment="1">
      <alignment horizontal="center" vertical="center" wrapText="1"/>
    </xf>
    <xf numFmtId="0" fontId="31" fillId="0" borderId="4" xfId="0" applyFont="1" applyBorder="1" applyAlignment="1">
      <alignment horizontal="center" vertical="center" wrapText="1"/>
    </xf>
    <xf numFmtId="0" fontId="34" fillId="0" borderId="24"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39" xfId="0" applyFont="1" applyBorder="1" applyAlignment="1">
      <alignment horizontal="center" vertical="center" wrapText="1"/>
    </xf>
    <xf numFmtId="0" fontId="31" fillId="0" borderId="59" xfId="0" applyFont="1" applyBorder="1" applyAlignment="1">
      <alignment horizontal="center" vertical="center" wrapText="1"/>
    </xf>
    <xf numFmtId="0" fontId="34" fillId="0" borderId="46"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35" xfId="0" applyFont="1" applyBorder="1" applyAlignment="1">
      <alignment horizontal="center" vertical="center"/>
    </xf>
    <xf numFmtId="0" fontId="0" fillId="0" borderId="9" xfId="0" applyBorder="1" applyAlignment="1">
      <alignment horizontal="center" vertical="center"/>
    </xf>
    <xf numFmtId="0" fontId="0" fillId="0" borderId="29" xfId="0" applyBorder="1" applyAlignment="1">
      <alignment horizontal="center" vertical="center"/>
    </xf>
    <xf numFmtId="0" fontId="3" fillId="0" borderId="19"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38" xfId="0" applyFont="1" applyBorder="1" applyAlignment="1">
      <alignment horizontal="center" vertical="center"/>
    </xf>
    <xf numFmtId="0" fontId="2" fillId="0" borderId="29" xfId="0" applyFont="1" applyBorder="1" applyAlignment="1">
      <alignment horizontal="center" vertical="center"/>
    </xf>
    <xf numFmtId="0" fontId="17" fillId="0" borderId="35" xfId="0" applyFont="1" applyBorder="1" applyAlignment="1">
      <alignment horizontal="center" vertical="center" textRotation="255"/>
    </xf>
    <xf numFmtId="0" fontId="17" fillId="0" borderId="5" xfId="0" applyFont="1" applyBorder="1" applyAlignment="1">
      <alignment horizontal="center" vertical="center" textRotation="255"/>
    </xf>
    <xf numFmtId="0" fontId="17" fillId="0" borderId="13" xfId="0" applyFont="1" applyBorder="1" applyAlignment="1">
      <alignment horizontal="center" vertical="center" textRotation="255"/>
    </xf>
    <xf numFmtId="0" fontId="17" fillId="0" borderId="40"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4" xfId="0" applyFont="1" applyBorder="1" applyAlignment="1">
      <alignment horizontal="center" vertical="center" wrapText="1"/>
    </xf>
    <xf numFmtId="0" fontId="25" fillId="0" borderId="37" xfId="0" applyFont="1" applyBorder="1" applyAlignment="1">
      <alignment horizontal="center" vertical="center"/>
    </xf>
    <xf numFmtId="0" fontId="25" fillId="0" borderId="112" xfId="0" applyFont="1" applyBorder="1" applyAlignment="1">
      <alignment horizontal="center" vertical="center"/>
    </xf>
    <xf numFmtId="0" fontId="21" fillId="0" borderId="21" xfId="0" applyFont="1" applyBorder="1" applyAlignment="1">
      <alignment horizontal="center" vertical="center" wrapText="1"/>
    </xf>
    <xf numFmtId="0" fontId="46" fillId="0" borderId="21" xfId="0" applyFont="1" applyBorder="1" applyAlignment="1">
      <alignment horizontal="center" vertical="center" wrapText="1"/>
    </xf>
    <xf numFmtId="0" fontId="46" fillId="0" borderId="22" xfId="0" applyFont="1" applyBorder="1" applyAlignment="1">
      <alignment horizontal="center" vertical="center" wrapText="1"/>
    </xf>
    <xf numFmtId="0" fontId="46" fillId="0" borderId="36" xfId="0" applyFont="1" applyBorder="1" applyAlignment="1">
      <alignment horizontal="center" vertical="center" wrapText="1"/>
    </xf>
    <xf numFmtId="0" fontId="46" fillId="0" borderId="30" xfId="0" applyFont="1" applyBorder="1" applyAlignment="1">
      <alignment horizontal="center" vertical="center" wrapText="1"/>
    </xf>
    <xf numFmtId="0" fontId="46" fillId="0" borderId="31" xfId="0" applyFont="1" applyBorder="1" applyAlignment="1">
      <alignment horizontal="center" vertical="center" wrapText="1"/>
    </xf>
    <xf numFmtId="0" fontId="25" fillId="0" borderId="112" xfId="0" applyFont="1" applyBorder="1" applyAlignment="1">
      <alignment horizontal="center" vertical="center" textRotation="255"/>
    </xf>
    <xf numFmtId="0" fontId="25" fillId="0" borderId="37" xfId="0" applyFont="1" applyBorder="1" applyAlignment="1">
      <alignment horizontal="center" vertical="center" textRotation="255"/>
    </xf>
    <xf numFmtId="0" fontId="25" fillId="0" borderId="113" xfId="0" applyFont="1" applyBorder="1" applyAlignment="1">
      <alignment horizontal="center" vertical="center" textRotation="255"/>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54" xfId="0" applyFont="1" applyBorder="1" applyAlignment="1">
      <alignment horizontal="center" vertical="center" wrapText="1"/>
    </xf>
    <xf numFmtId="0" fontId="46" fillId="0" borderId="59" xfId="0" applyFont="1" applyBorder="1" applyAlignment="1">
      <alignment horizontal="center" vertical="center" wrapText="1"/>
    </xf>
    <xf numFmtId="0" fontId="17" fillId="0" borderId="79" xfId="0" applyFont="1" applyBorder="1" applyAlignment="1">
      <alignment horizontal="center" vertical="center" textRotation="255" wrapText="1"/>
    </xf>
    <xf numFmtId="0" fontId="17" fillId="0" borderId="54" xfId="0" applyFont="1" applyBorder="1" applyAlignment="1">
      <alignment horizontal="center" vertical="center" textRotation="255" wrapText="1"/>
    </xf>
    <xf numFmtId="0" fontId="17" fillId="0" borderId="6" xfId="0" applyFont="1" applyBorder="1" applyAlignment="1">
      <alignment horizontal="center" vertical="center" textRotation="255" wrapText="1"/>
    </xf>
    <xf numFmtId="0" fontId="17" fillId="0" borderId="10" xfId="0" applyFont="1" applyBorder="1" applyAlignment="1">
      <alignment horizontal="center" vertical="center" textRotation="255" wrapText="1"/>
    </xf>
    <xf numFmtId="0" fontId="17" fillId="0" borderId="14" xfId="0" applyFont="1" applyBorder="1" applyAlignment="1">
      <alignment horizontal="center" vertical="center" textRotation="255" wrapText="1"/>
    </xf>
    <xf numFmtId="0" fontId="17" fillId="0" borderId="16" xfId="0" applyFont="1" applyBorder="1" applyAlignment="1">
      <alignment horizontal="center" vertical="center" textRotation="255" wrapText="1"/>
    </xf>
    <xf numFmtId="0" fontId="17" fillId="0" borderId="121" xfId="0" applyFont="1" applyBorder="1" applyAlignment="1">
      <alignment horizontal="center" vertical="center"/>
    </xf>
    <xf numFmtId="0" fontId="0" fillId="0" borderId="33" xfId="0" applyBorder="1" applyAlignment="1">
      <alignment horizontal="center" vertical="center"/>
    </xf>
    <xf numFmtId="0" fontId="0" fillId="0" borderId="147" xfId="0" applyBorder="1" applyAlignment="1">
      <alignment horizontal="center" vertical="center"/>
    </xf>
    <xf numFmtId="0" fontId="17" fillId="0" borderId="112" xfId="0" applyFont="1" applyBorder="1" applyAlignment="1">
      <alignment horizontal="center" vertical="center"/>
    </xf>
    <xf numFmtId="0" fontId="17" fillId="0" borderId="50" xfId="0" applyFont="1" applyBorder="1" applyAlignment="1">
      <alignment horizontal="center" vertical="center"/>
    </xf>
    <xf numFmtId="0" fontId="17" fillId="9" borderId="144" xfId="0" applyFont="1" applyFill="1" applyBorder="1" applyAlignment="1">
      <alignment horizontal="center" vertical="center" shrinkToFit="1"/>
    </xf>
    <xf numFmtId="0" fontId="0" fillId="9" borderId="28" xfId="0" applyFill="1" applyBorder="1" applyAlignment="1">
      <alignment horizontal="center" vertical="center"/>
    </xf>
    <xf numFmtId="0" fontId="17" fillId="9" borderId="181" xfId="0" applyFont="1" applyFill="1" applyBorder="1" applyAlignment="1">
      <alignment horizontal="center" vertical="center" shrinkToFit="1"/>
    </xf>
    <xf numFmtId="0" fontId="0" fillId="9" borderId="182" xfId="0" applyFill="1" applyBorder="1" applyAlignment="1">
      <alignment horizontal="center" vertical="center" shrinkToFit="1"/>
    </xf>
    <xf numFmtId="0" fontId="17" fillId="0" borderId="26" xfId="0" applyFont="1" applyBorder="1" applyAlignment="1">
      <alignment horizontal="center" vertical="center" textRotation="255" wrapText="1"/>
    </xf>
    <xf numFmtId="0" fontId="46" fillId="0" borderId="1" xfId="0" applyFont="1" applyBorder="1" applyAlignment="1">
      <alignment horizontal="center" vertical="center" textRotation="255" wrapText="1"/>
    </xf>
    <xf numFmtId="0" fontId="46" fillId="0" borderId="15" xfId="0" applyFont="1" applyBorder="1" applyAlignment="1">
      <alignment horizontal="center" vertical="center" textRotation="255" wrapText="1"/>
    </xf>
    <xf numFmtId="0" fontId="17" fillId="0" borderId="61" xfId="0" applyFont="1" applyBorder="1" applyAlignment="1">
      <alignment horizontal="center" vertical="center"/>
    </xf>
    <xf numFmtId="0" fontId="17" fillId="9" borderId="182" xfId="0" applyFont="1" applyFill="1" applyBorder="1" applyAlignment="1">
      <alignment horizontal="center" vertical="center" shrinkToFit="1"/>
    </xf>
    <xf numFmtId="0" fontId="26" fillId="5" borderId="1" xfId="0" applyFont="1" applyFill="1" applyBorder="1" applyAlignment="1">
      <alignment horizontal="center" vertical="center" shrinkToFit="1"/>
    </xf>
    <xf numFmtId="0" fontId="17" fillId="4" borderId="26" xfId="0" applyFont="1" applyFill="1" applyBorder="1" applyAlignment="1">
      <alignment horizontal="center" vertical="center"/>
    </xf>
    <xf numFmtId="0" fontId="17" fillId="4" borderId="26" xfId="0" applyFont="1" applyFill="1" applyBorder="1" applyAlignment="1">
      <alignment horizontal="center" vertical="center" shrinkToFit="1"/>
    </xf>
    <xf numFmtId="0" fontId="36" fillId="5" borderId="26" xfId="0" applyFont="1" applyFill="1" applyBorder="1" applyAlignment="1">
      <alignment vertical="center" wrapText="1"/>
    </xf>
    <xf numFmtId="0" fontId="17" fillId="9" borderId="28" xfId="0" applyFont="1" applyFill="1" applyBorder="1" applyAlignment="1">
      <alignment horizontal="center" vertical="center" shrinkToFit="1"/>
    </xf>
    <xf numFmtId="0" fontId="36" fillId="5" borderId="26" xfId="0" applyFont="1" applyFill="1" applyBorder="1" applyAlignment="1">
      <alignment horizontal="center" vertical="center" shrinkToFit="1"/>
    </xf>
    <xf numFmtId="0" fontId="35" fillId="4" borderId="112" xfId="0" applyFont="1" applyFill="1" applyBorder="1" applyAlignment="1">
      <alignment vertical="center" wrapText="1" shrinkToFit="1"/>
    </xf>
    <xf numFmtId="0" fontId="0" fillId="0" borderId="33" xfId="0" applyBorder="1" applyAlignment="1">
      <alignment vertical="center" wrapText="1" shrinkToFit="1"/>
    </xf>
    <xf numFmtId="176" fontId="17" fillId="7" borderId="47" xfId="0" applyNumberFormat="1" applyFont="1" applyFill="1" applyBorder="1" applyAlignment="1">
      <alignment horizontal="center" vertical="center" shrinkToFit="1"/>
    </xf>
    <xf numFmtId="0" fontId="0" fillId="0" borderId="38" xfId="0" applyBorder="1" applyAlignment="1">
      <alignment horizontal="center" vertical="center" shrinkToFit="1"/>
    </xf>
    <xf numFmtId="0" fontId="35" fillId="4" borderId="121" xfId="0" applyFont="1" applyFill="1" applyBorder="1" applyAlignment="1">
      <alignment horizontal="center" vertical="center" wrapText="1" shrinkToFit="1"/>
    </xf>
    <xf numFmtId="0" fontId="0" fillId="0" borderId="33" xfId="0" applyBorder="1" applyAlignment="1">
      <alignment horizontal="center" vertical="center" wrapText="1" shrinkToFit="1"/>
    </xf>
    <xf numFmtId="0" fontId="36" fillId="5" borderId="1" xfId="0" applyFont="1" applyFill="1" applyBorder="1" applyAlignment="1">
      <alignment vertical="center" wrapText="1"/>
    </xf>
    <xf numFmtId="0" fontId="17" fillId="4" borderId="37" xfId="0" applyFont="1" applyFill="1" applyBorder="1" applyAlignment="1">
      <alignment horizontal="center" vertical="center" shrinkToFit="1"/>
    </xf>
    <xf numFmtId="0" fontId="0" fillId="0" borderId="33" xfId="0" applyBorder="1" applyAlignment="1">
      <alignment vertical="center" shrinkToFit="1"/>
    </xf>
    <xf numFmtId="0" fontId="17" fillId="4" borderId="1" xfId="0" applyFont="1" applyFill="1" applyBorder="1" applyAlignment="1">
      <alignment horizontal="center" vertical="center" shrinkToFit="1"/>
    </xf>
    <xf numFmtId="0" fontId="17" fillId="4" borderId="28" xfId="0" applyFont="1" applyFill="1" applyBorder="1" applyAlignment="1">
      <alignment horizontal="center" vertical="center"/>
    </xf>
    <xf numFmtId="0" fontId="17" fillId="4" borderId="28" xfId="0" applyFont="1" applyFill="1" applyBorder="1" applyAlignment="1">
      <alignment horizontal="center" vertical="center" shrinkToFit="1"/>
    </xf>
    <xf numFmtId="0" fontId="0" fillId="0" borderId="28" xfId="0" applyBorder="1" applyAlignment="1">
      <alignment horizontal="center" vertical="center" shrinkToFit="1"/>
    </xf>
    <xf numFmtId="0" fontId="17" fillId="4" borderId="58" xfId="0" applyFont="1" applyFill="1" applyBorder="1" applyAlignment="1">
      <alignment horizontal="center" vertical="center" shrinkToFit="1"/>
    </xf>
    <xf numFmtId="0" fontId="29" fillId="5" borderId="26" xfId="0" applyFont="1" applyFill="1" applyBorder="1" applyAlignment="1">
      <alignment vertical="center" wrapText="1"/>
    </xf>
    <xf numFmtId="0" fontId="29" fillId="5" borderId="26" xfId="0" applyFont="1" applyFill="1" applyBorder="1" applyAlignment="1">
      <alignment horizontal="center" vertical="center" shrinkToFit="1"/>
    </xf>
    <xf numFmtId="0" fontId="29" fillId="5" borderId="24" xfId="0" applyFont="1" applyFill="1" applyBorder="1" applyAlignment="1">
      <alignment vertical="center" wrapText="1"/>
    </xf>
    <xf numFmtId="0" fontId="0" fillId="0" borderId="39" xfId="0" applyBorder="1" applyAlignment="1">
      <alignment vertical="center" wrapText="1"/>
    </xf>
    <xf numFmtId="0" fontId="0" fillId="0" borderId="113" xfId="0" applyBorder="1" applyAlignment="1">
      <alignment horizontal="center" vertical="center"/>
    </xf>
    <xf numFmtId="0" fontId="0" fillId="0" borderId="34" xfId="0" applyBorder="1" applyAlignment="1">
      <alignment horizontal="center" vertical="center" shrinkToFit="1"/>
    </xf>
    <xf numFmtId="0" fontId="17" fillId="4" borderId="19" xfId="0" applyFont="1" applyFill="1" applyBorder="1" applyAlignment="1">
      <alignment horizontal="center" vertical="center" shrinkToFit="1"/>
    </xf>
    <xf numFmtId="0" fontId="0" fillId="0" borderId="23" xfId="0" applyBorder="1" applyAlignment="1">
      <alignment horizontal="center" vertical="center" shrinkToFit="1"/>
    </xf>
    <xf numFmtId="0" fontId="0" fillId="9" borderId="26" xfId="0" applyFill="1" applyBorder="1" applyAlignment="1">
      <alignment horizontal="center" vertical="center"/>
    </xf>
    <xf numFmtId="0" fontId="0" fillId="9" borderId="72" xfId="0" applyFill="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horizontal="center" vertical="center"/>
    </xf>
    <xf numFmtId="0" fontId="0" fillId="0" borderId="26" xfId="0" applyBorder="1" applyAlignment="1">
      <alignment horizontal="center" vertical="center" shrinkToFit="1"/>
    </xf>
    <xf numFmtId="0" fontId="0" fillId="0" borderId="15" xfId="0" applyBorder="1" applyAlignment="1">
      <alignment vertical="center" wrapText="1"/>
    </xf>
    <xf numFmtId="0" fontId="17" fillId="0" borderId="40" xfId="0" applyFont="1" applyBorder="1" applyAlignment="1">
      <alignment horizontal="center" vertical="center"/>
    </xf>
    <xf numFmtId="0" fontId="0" fillId="0" borderId="41" xfId="0" applyBorder="1">
      <alignment vertical="center"/>
    </xf>
    <xf numFmtId="0" fontId="0" fillId="0" borderId="8" xfId="0" applyBorder="1">
      <alignment vertical="center"/>
    </xf>
    <xf numFmtId="49" fontId="2" fillId="0" borderId="23" xfId="0" applyNumberFormat="1" applyFont="1" applyBorder="1" applyAlignment="1">
      <alignment horizontal="center" vertical="center"/>
    </xf>
    <xf numFmtId="0" fontId="0" fillId="0" borderId="57" xfId="0" applyBorder="1">
      <alignment vertical="center"/>
    </xf>
    <xf numFmtId="0" fontId="0" fillId="0" borderId="11" xfId="0" applyBorder="1">
      <alignment vertical="center"/>
    </xf>
    <xf numFmtId="0" fontId="48" fillId="4" borderId="7" xfId="0" applyFont="1" applyFill="1" applyBorder="1" applyAlignment="1">
      <alignment horizontal="center" vertical="center"/>
    </xf>
    <xf numFmtId="0" fontId="0" fillId="0" borderId="57" xfId="0" applyBorder="1" applyAlignment="1">
      <alignment horizontal="center" vertical="center"/>
    </xf>
    <xf numFmtId="0" fontId="0" fillId="0" borderId="45" xfId="0" applyBorder="1" applyAlignment="1">
      <alignment horizontal="center" vertical="center"/>
    </xf>
    <xf numFmtId="0" fontId="17" fillId="0" borderId="18" xfId="0" applyFont="1" applyBorder="1" applyAlignment="1">
      <alignment horizontal="center" vertical="center"/>
    </xf>
    <xf numFmtId="0" fontId="0" fillId="0" borderId="41" xfId="0" applyBorder="1" applyAlignment="1">
      <alignment horizontal="center" vertical="center"/>
    </xf>
    <xf numFmtId="0" fontId="0" fillId="0" borderId="51" xfId="0" applyBorder="1" applyAlignment="1">
      <alignment horizontal="center" vertical="center"/>
    </xf>
    <xf numFmtId="0" fontId="31" fillId="0" borderId="124" xfId="0" applyFont="1" applyBorder="1" applyAlignment="1">
      <alignment horizontal="right" vertical="center"/>
    </xf>
    <xf numFmtId="0" fontId="31" fillId="0" borderId="133" xfId="0" applyFont="1" applyBorder="1" applyAlignment="1">
      <alignment horizontal="right" vertical="center"/>
    </xf>
    <xf numFmtId="0" fontId="0" fillId="0" borderId="14" xfId="0" applyBorder="1" applyAlignment="1">
      <alignment vertical="center" wrapText="1"/>
    </xf>
    <xf numFmtId="0" fontId="0" fillId="0" borderId="75" xfId="0" applyBorder="1" applyAlignment="1">
      <alignment horizontal="center" vertical="center" shrinkToFit="1"/>
    </xf>
    <xf numFmtId="0" fontId="17" fillId="4" borderId="144" xfId="0" applyFont="1" applyFill="1" applyBorder="1" applyAlignment="1">
      <alignment horizontal="center" vertical="center"/>
    </xf>
    <xf numFmtId="0" fontId="3" fillId="0" borderId="2" xfId="0" applyFont="1" applyBorder="1" applyAlignment="1">
      <alignment horizontal="left" vertical="center" indent="1"/>
    </xf>
    <xf numFmtId="0" fontId="3" fillId="0" borderId="9" xfId="0" applyFont="1" applyBorder="1" applyAlignment="1">
      <alignment horizontal="left" vertical="center" indent="1"/>
    </xf>
    <xf numFmtId="0" fontId="3" fillId="0" borderId="3" xfId="0" applyFont="1" applyBorder="1" applyAlignment="1">
      <alignment horizontal="left" vertical="center" indent="1"/>
    </xf>
    <xf numFmtId="0" fontId="3" fillId="0" borderId="24" xfId="0" applyFont="1" applyBorder="1" applyAlignment="1">
      <alignment horizontal="left" vertical="top" indent="1"/>
    </xf>
    <xf numFmtId="0" fontId="3" fillId="0" borderId="46" xfId="0" applyFont="1" applyBorder="1" applyAlignment="1">
      <alignment horizontal="left" vertical="top" indent="1"/>
    </xf>
    <xf numFmtId="0" fontId="3" fillId="0" borderId="25" xfId="0" applyFont="1" applyBorder="1" applyAlignment="1">
      <alignment horizontal="left" vertical="top" indent="1"/>
    </xf>
    <xf numFmtId="0" fontId="3" fillId="0" borderId="39" xfId="0" applyFont="1" applyBorder="1" applyAlignment="1">
      <alignment horizontal="left" vertical="top" indent="1"/>
    </xf>
    <xf numFmtId="0" fontId="3" fillId="0" borderId="4" xfId="0" applyFont="1" applyBorder="1" applyAlignment="1">
      <alignment horizontal="left" vertical="top" indent="1"/>
    </xf>
    <xf numFmtId="0" fontId="3" fillId="0" borderId="59" xfId="0" applyFont="1" applyBorder="1" applyAlignment="1">
      <alignment horizontal="left" vertical="top" indent="1"/>
    </xf>
    <xf numFmtId="0" fontId="3" fillId="0" borderId="28"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39" xfId="0" applyFont="1" applyBorder="1" applyAlignment="1">
      <alignment horizontal="center" vertical="center"/>
    </xf>
    <xf numFmtId="0" fontId="3" fillId="0" borderId="59"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32" xfId="0" applyBorder="1" applyAlignment="1">
      <alignment horizontal="center" vertical="center"/>
    </xf>
    <xf numFmtId="0" fontId="0" fillId="2" borderId="25" xfId="0" applyFill="1" applyBorder="1" applyAlignment="1">
      <alignment horizontal="center" vertical="center"/>
    </xf>
    <xf numFmtId="0" fontId="0" fillId="2" borderId="59" xfId="0" applyFill="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38" xfId="0" applyFon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12" xfId="0" applyBorder="1" applyAlignment="1">
      <alignment horizontal="center" vertical="center"/>
    </xf>
    <xf numFmtId="0" fontId="0" fillId="0" borderId="4" xfId="0" applyBorder="1" applyAlignment="1">
      <alignment horizontal="center" vertical="center"/>
    </xf>
    <xf numFmtId="0" fontId="0" fillId="0" borderId="38" xfId="0" applyBorder="1" applyAlignment="1">
      <alignment horizontal="center" vertical="center"/>
    </xf>
    <xf numFmtId="0" fontId="29" fillId="5" borderId="36" xfId="0" applyFont="1" applyFill="1" applyBorder="1" applyAlignment="1">
      <alignment vertical="center" wrapText="1"/>
    </xf>
    <xf numFmtId="0" fontId="36" fillId="5" borderId="36" xfId="0" applyFont="1" applyFill="1" applyBorder="1" applyAlignment="1">
      <alignment vertical="center" wrapText="1"/>
    </xf>
    <xf numFmtId="0" fontId="36" fillId="5" borderId="30" xfId="0" applyFont="1" applyFill="1" applyBorder="1" applyAlignment="1">
      <alignment vertical="center" wrapText="1"/>
    </xf>
    <xf numFmtId="0" fontId="17" fillId="4" borderId="144" xfId="0" applyFont="1" applyFill="1" applyBorder="1" applyAlignment="1">
      <alignment horizontal="center" vertical="center" shrinkToFit="1"/>
    </xf>
    <xf numFmtId="0" fontId="0" fillId="0" borderId="31" xfId="0" applyBorder="1" applyAlignment="1">
      <alignment vertical="center" wrapText="1"/>
    </xf>
    <xf numFmtId="0" fontId="0" fillId="0" borderId="146" xfId="0" applyBorder="1" applyAlignment="1">
      <alignment horizontal="center" vertical="center" shrinkToFit="1"/>
    </xf>
    <xf numFmtId="0" fontId="31" fillId="5" borderId="26" xfId="0" applyFont="1" applyFill="1" applyBorder="1" applyAlignment="1">
      <alignment horizontal="center" vertical="center" shrinkToFit="1"/>
    </xf>
    <xf numFmtId="0" fontId="49" fillId="0" borderId="1" xfId="0" applyFont="1" applyBorder="1" applyAlignment="1">
      <alignment horizontal="center" vertical="center" shrinkToFit="1"/>
    </xf>
    <xf numFmtId="0" fontId="0" fillId="0" borderId="15" xfId="0" applyBorder="1" applyAlignment="1">
      <alignment horizontal="center" vertical="center"/>
    </xf>
    <xf numFmtId="0" fontId="49" fillId="0" borderId="32" xfId="0" applyFont="1" applyBorder="1" applyAlignment="1">
      <alignment horizontal="center" vertical="center" shrinkToFit="1"/>
    </xf>
    <xf numFmtId="0" fontId="52" fillId="5" borderId="26" xfId="0" applyFont="1" applyFill="1" applyBorder="1" applyAlignment="1">
      <alignment horizontal="center" vertical="center" shrinkToFit="1"/>
    </xf>
    <xf numFmtId="0" fontId="34" fillId="5" borderId="1" xfId="0" applyFont="1" applyFill="1" applyBorder="1" applyAlignment="1">
      <alignment horizontal="center" vertical="center" shrinkToFit="1"/>
    </xf>
    <xf numFmtId="0" fontId="34" fillId="5" borderId="32" xfId="0" applyFont="1" applyFill="1" applyBorder="1" applyAlignment="1">
      <alignment horizontal="center" vertical="center" shrinkToFit="1"/>
    </xf>
    <xf numFmtId="176" fontId="17" fillId="7" borderId="44" xfId="0" applyNumberFormat="1" applyFont="1" applyFill="1" applyBorder="1" applyAlignment="1">
      <alignment horizontal="center" vertical="center" shrinkToFit="1"/>
    </xf>
    <xf numFmtId="0" fontId="0" fillId="0" borderId="36"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17" fillId="0" borderId="46" xfId="0" applyFont="1" applyBorder="1">
      <alignment vertical="center"/>
    </xf>
    <xf numFmtId="0" fontId="17" fillId="0" borderId="47" xfId="0" applyFont="1" applyBorder="1">
      <alignment vertical="center"/>
    </xf>
    <xf numFmtId="0" fontId="17" fillId="0" borderId="12" xfId="0" applyFont="1" applyBorder="1">
      <alignment vertical="center"/>
    </xf>
    <xf numFmtId="0" fontId="17" fillId="0" borderId="4" xfId="0" applyFont="1" applyBorder="1">
      <alignment vertical="center"/>
    </xf>
    <xf numFmtId="0" fontId="17" fillId="0" borderId="38" xfId="0" applyFont="1" applyBorder="1">
      <alignment vertical="center"/>
    </xf>
    <xf numFmtId="0" fontId="17" fillId="0" borderId="19" xfId="0" applyFont="1" applyBorder="1" applyAlignment="1">
      <alignment horizontal="center" vertical="center"/>
    </xf>
    <xf numFmtId="0" fontId="46" fillId="0" borderId="4" xfId="0" applyFont="1" applyBorder="1">
      <alignment vertical="center"/>
    </xf>
    <xf numFmtId="0" fontId="4" fillId="0" borderId="0" xfId="0" applyFont="1" applyAlignment="1">
      <alignment horizontal="center" vertical="center" wrapText="1"/>
    </xf>
    <xf numFmtId="0" fontId="0" fillId="0" borderId="0" xfId="0" applyAlignment="1">
      <alignment horizontal="center" vertical="center" wrapText="1"/>
    </xf>
    <xf numFmtId="0" fontId="0" fillId="0" borderId="167" xfId="0" applyBorder="1" applyAlignment="1">
      <alignment horizontal="center" vertical="center" wrapText="1"/>
    </xf>
    <xf numFmtId="0" fontId="0" fillId="0" borderId="59" xfId="0" applyBorder="1" applyAlignment="1">
      <alignment horizontal="center" vertical="center" wrapText="1"/>
    </xf>
    <xf numFmtId="0" fontId="31" fillId="0" borderId="135" xfId="0" applyFont="1" applyBorder="1" applyAlignment="1">
      <alignment horizontal="right" vertical="center"/>
    </xf>
    <xf numFmtId="0" fontId="17" fillId="0" borderId="51"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1" xfId="0" applyFont="1" applyBorder="1" applyAlignment="1">
      <alignment horizontal="center" vertical="center" wrapText="1"/>
    </xf>
    <xf numFmtId="0" fontId="17" fillId="0" borderId="6" xfId="0" applyFont="1" applyBorder="1" applyAlignment="1">
      <alignment horizontal="center" vertical="center" shrinkToFit="1"/>
    </xf>
    <xf numFmtId="0" fontId="17" fillId="0" borderId="39" xfId="0" applyFont="1" applyBorder="1" applyAlignment="1">
      <alignment horizontal="center" vertical="center" shrinkToFit="1"/>
    </xf>
    <xf numFmtId="0" fontId="32" fillId="0" borderId="24" xfId="0" applyFont="1" applyBorder="1" applyAlignment="1">
      <alignment horizontal="center" vertical="center" wrapText="1"/>
    </xf>
    <xf numFmtId="0" fontId="34" fillId="5" borderId="17" xfId="0" applyFont="1" applyFill="1" applyBorder="1" applyAlignment="1">
      <alignment horizontal="center" vertical="center" shrinkToFit="1"/>
    </xf>
    <xf numFmtId="0" fontId="35" fillId="0" borderId="26" xfId="0" applyFont="1" applyBorder="1" applyAlignment="1">
      <alignment horizontal="center" vertical="center" textRotation="255" wrapText="1"/>
    </xf>
    <xf numFmtId="0" fontId="0" fillId="0" borderId="1" xfId="0" applyBorder="1" applyAlignment="1">
      <alignment horizontal="center" vertical="center" textRotation="255" wrapText="1"/>
    </xf>
    <xf numFmtId="0" fontId="0" fillId="0" borderId="15" xfId="0" applyBorder="1" applyAlignment="1">
      <alignment horizontal="center" vertical="center" textRotation="255" wrapText="1"/>
    </xf>
    <xf numFmtId="0" fontId="0" fillId="0" borderId="5" xfId="0" applyBorder="1" applyAlignment="1">
      <alignment horizontal="center" vertical="center"/>
    </xf>
    <xf numFmtId="49" fontId="31" fillId="7" borderId="7" xfId="0" applyNumberFormat="1" applyFont="1" applyFill="1" applyBorder="1" applyAlignment="1">
      <alignment horizontal="center" vertical="center"/>
    </xf>
    <xf numFmtId="0" fontId="49" fillId="7" borderId="57" xfId="0" applyFont="1" applyFill="1" applyBorder="1" applyAlignment="1">
      <alignment horizontal="center" vertical="center"/>
    </xf>
    <xf numFmtId="0" fontId="49" fillId="7" borderId="45" xfId="0" applyFont="1" applyFill="1" applyBorder="1" applyAlignment="1">
      <alignment horizontal="center" vertical="center"/>
    </xf>
    <xf numFmtId="0" fontId="3" fillId="0" borderId="0" xfId="0" applyFont="1" applyAlignment="1">
      <alignment horizontal="left" vertical="top" wrapText="1"/>
    </xf>
    <xf numFmtId="0" fontId="10" fillId="0" borderId="0" xfId="0" applyFont="1" applyAlignment="1">
      <alignment horizontal="left" vertical="top" wrapText="1"/>
    </xf>
  </cellXfs>
  <cellStyles count="3">
    <cellStyle name="パーセント" xfId="2" builtinId="5"/>
    <cellStyle name="桁区切り" xfId="1" builtinId="6"/>
    <cellStyle name="標準" xfId="0" builtinId="0"/>
  </cellStyles>
  <dxfs count="5">
    <dxf>
      <font>
        <b/>
        <i val="0"/>
        <strike val="0"/>
        <color rgb="FFFF0000"/>
      </font>
    </dxf>
    <dxf>
      <font>
        <b/>
        <i val="0"/>
        <strike val="0"/>
        <color rgb="FFFF0000"/>
      </font>
    </dxf>
    <dxf>
      <font>
        <b/>
        <i val="0"/>
        <strike val="0"/>
        <color rgb="FFFF0000"/>
      </font>
    </dxf>
    <dxf>
      <font>
        <b/>
        <i val="0"/>
        <strike val="0"/>
        <color rgb="FFFF0000"/>
      </font>
    </dxf>
    <dxf>
      <font>
        <b/>
        <i val="0"/>
        <strike val="0"/>
        <color rgb="FFFF0000"/>
      </font>
    </dxf>
  </dxfs>
  <tableStyles count="0" defaultTableStyle="TableStyleMedium2" defaultPivotStyle="PivotStyleLight16"/>
  <colors>
    <mruColors>
      <color rgb="FF99CCFF"/>
      <color rgb="FFCCECFF"/>
      <color rgb="FFFFFFCC"/>
      <color rgb="FFFFFFFF"/>
      <color rgb="FFFFCCCC"/>
      <color rgb="FFCCFFFF"/>
      <color rgb="FFFFCCFF"/>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161925</xdr:colOff>
      <xdr:row>4</xdr:row>
      <xdr:rowOff>400050</xdr:rowOff>
    </xdr:from>
    <xdr:to>
      <xdr:col>8</xdr:col>
      <xdr:colOff>219075</xdr:colOff>
      <xdr:row>6</xdr:row>
      <xdr:rowOff>171450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048875" y="1362075"/>
          <a:ext cx="2114550" cy="838200"/>
        </a:xfrm>
        <a:prstGeom prst="rect">
          <a:avLst/>
        </a:prstGeom>
        <a:solidFill>
          <a:srgbClr val="CC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メモ：</a:t>
          </a:r>
          <a:endParaRPr kumimoji="1" lang="en-US" altLang="ja-JP" sz="1100"/>
        </a:p>
        <a:p>
          <a:r>
            <a:rPr kumimoji="1" lang="ja-JP" altLang="en-US" sz="1100"/>
            <a:t>移動改植の場合、備考にその旨記載するよう注記が必要</a:t>
          </a:r>
        </a:p>
      </xdr:txBody>
    </xdr:sp>
    <xdr:clientData/>
  </xdr:twoCellAnchor>
  <xdr:twoCellAnchor>
    <xdr:from>
      <xdr:col>5</xdr:col>
      <xdr:colOff>171450</xdr:colOff>
      <xdr:row>2</xdr:row>
      <xdr:rowOff>85725</xdr:rowOff>
    </xdr:from>
    <xdr:to>
      <xdr:col>8</xdr:col>
      <xdr:colOff>228600</xdr:colOff>
      <xdr:row>4</xdr:row>
      <xdr:rowOff>266700</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0058400" y="390525"/>
          <a:ext cx="2114550" cy="838200"/>
        </a:xfrm>
        <a:prstGeom prst="rect">
          <a:avLst/>
        </a:prstGeom>
        <a:solidFill>
          <a:srgbClr val="CC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記入要領は　修正途中</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17D2F-74D9-49CE-B510-C60ADB4F0E3B}">
  <dimension ref="B1:DQ48"/>
  <sheetViews>
    <sheetView topLeftCell="A36" zoomScaleNormal="100" workbookViewId="0">
      <selection activeCell="C1" sqref="C1"/>
    </sheetView>
  </sheetViews>
  <sheetFormatPr defaultRowHeight="13.5"/>
  <cols>
    <col min="1" max="1" width="0.875" customWidth="1"/>
    <col min="2" max="2" width="25.625" customWidth="1"/>
    <col min="3" max="3" width="30.625" customWidth="1"/>
    <col min="4" max="5" width="10.625" customWidth="1"/>
    <col min="6" max="12" width="15.625" customWidth="1"/>
  </cols>
  <sheetData>
    <row r="1" spans="2:121" s="1" customFormat="1" ht="14.25">
      <c r="B1" s="1" t="s">
        <v>295</v>
      </c>
      <c r="G1" s="6"/>
      <c r="H1" s="6"/>
      <c r="I1" s="6"/>
      <c r="J1" s="6"/>
      <c r="K1" s="6"/>
      <c r="L1" s="6"/>
      <c r="M1" s="6"/>
      <c r="N1" s="6"/>
      <c r="O1" s="6"/>
      <c r="P1" s="6"/>
      <c r="Q1" s="6"/>
      <c r="R1" s="6"/>
      <c r="S1" s="6"/>
      <c r="T1" s="6"/>
      <c r="U1" s="6"/>
      <c r="V1" s="6"/>
      <c r="W1" s="6"/>
      <c r="X1" s="6"/>
      <c r="Y1" s="6"/>
      <c r="Z1" s="6"/>
      <c r="AA1" s="6"/>
      <c r="AB1" s="6"/>
      <c r="AF1" s="6"/>
      <c r="AG1" s="6"/>
      <c r="AM1" s="6"/>
      <c r="AN1" s="6"/>
      <c r="AT1" s="6"/>
      <c r="AU1" s="6"/>
      <c r="BA1" s="6"/>
      <c r="BB1" s="6"/>
      <c r="BG1" s="6"/>
      <c r="BH1" s="6"/>
      <c r="BN1" s="6"/>
      <c r="BO1" s="6"/>
      <c r="BU1" s="6"/>
      <c r="BV1" s="6"/>
      <c r="CB1" s="6"/>
      <c r="CC1" s="6"/>
      <c r="CI1" s="6"/>
      <c r="CJ1" s="6"/>
      <c r="CP1" s="6"/>
      <c r="CQ1" s="6"/>
      <c r="CW1" s="6"/>
      <c r="CX1" s="6"/>
      <c r="DC1" s="6"/>
      <c r="DD1" s="6"/>
      <c r="DI1" s="6"/>
      <c r="DJ1" s="6"/>
      <c r="DP1" s="6"/>
      <c r="DQ1" s="6"/>
    </row>
    <row r="2" spans="2:121" s="1" customFormat="1" ht="6" customHeight="1">
      <c r="G2" s="6"/>
      <c r="H2" s="6"/>
      <c r="I2" s="6"/>
      <c r="J2" s="6"/>
      <c r="K2" s="6"/>
      <c r="L2" s="6"/>
      <c r="M2" s="6"/>
      <c r="N2" s="6"/>
      <c r="O2" s="6"/>
      <c r="P2" s="6"/>
      <c r="Q2" s="6"/>
      <c r="R2" s="6"/>
      <c r="S2" s="6"/>
      <c r="T2" s="6"/>
      <c r="U2" s="6"/>
      <c r="V2" s="6"/>
      <c r="W2" s="6"/>
      <c r="X2" s="6"/>
      <c r="Y2" s="6"/>
      <c r="Z2" s="6"/>
      <c r="AA2" s="6"/>
      <c r="AB2" s="6"/>
      <c r="AF2" s="6"/>
      <c r="AG2" s="6"/>
      <c r="AM2" s="6"/>
      <c r="AN2" s="6"/>
      <c r="AT2" s="6"/>
      <c r="AU2" s="6"/>
      <c r="BA2" s="6"/>
      <c r="BB2" s="6"/>
      <c r="BG2" s="6"/>
      <c r="BH2" s="6"/>
      <c r="BN2" s="6"/>
      <c r="BO2" s="6"/>
      <c r="BU2" s="6"/>
      <c r="BV2" s="6"/>
      <c r="CB2" s="6"/>
      <c r="CC2" s="6"/>
      <c r="CI2" s="6"/>
      <c r="CJ2" s="6"/>
      <c r="CP2" s="6"/>
      <c r="CQ2" s="6"/>
      <c r="CW2" s="6"/>
      <c r="CX2" s="6"/>
      <c r="DC2" s="6"/>
      <c r="DD2" s="6"/>
      <c r="DI2" s="6"/>
      <c r="DJ2" s="6"/>
      <c r="DP2" s="6"/>
      <c r="DQ2" s="6"/>
    </row>
    <row r="3" spans="2:121" s="1" customFormat="1" ht="14.25">
      <c r="B3" s="30" t="str">
        <f>'請求用入力(①本体)'!C3</f>
        <v>産地総括表（果樹経営支援対策事業実施計画（実績報告）</v>
      </c>
      <c r="G3" s="6"/>
      <c r="H3" s="6"/>
      <c r="I3" s="6"/>
      <c r="J3" s="6"/>
      <c r="K3" s="6"/>
      <c r="L3" s="6"/>
      <c r="M3" s="6"/>
      <c r="N3" s="6"/>
      <c r="O3" s="6"/>
      <c r="P3" s="6"/>
      <c r="Q3" s="6"/>
      <c r="R3" s="6"/>
      <c r="S3" s="6"/>
      <c r="T3" s="6"/>
      <c r="U3" s="6"/>
      <c r="V3" s="6"/>
      <c r="W3" s="6"/>
      <c r="X3" s="6"/>
      <c r="Y3" s="6"/>
      <c r="Z3" s="6"/>
      <c r="AA3" s="6"/>
      <c r="AB3" s="6"/>
      <c r="AF3" s="6"/>
      <c r="AG3" s="6"/>
      <c r="AM3" s="6"/>
      <c r="AN3" s="6"/>
      <c r="AT3" s="6"/>
      <c r="AU3" s="6"/>
      <c r="BA3" s="6"/>
      <c r="BB3" s="6"/>
      <c r="BG3" s="6"/>
      <c r="BH3" s="6"/>
      <c r="BN3" s="6"/>
      <c r="BO3" s="6"/>
      <c r="BU3" s="6"/>
      <c r="BV3" s="6"/>
      <c r="CB3" s="6"/>
      <c r="CC3" s="6"/>
      <c r="CI3" s="6"/>
      <c r="CJ3" s="6"/>
      <c r="CP3" s="6"/>
      <c r="CQ3" s="6"/>
      <c r="CW3" s="6"/>
      <c r="CX3" s="6"/>
      <c r="DC3" s="6"/>
      <c r="DD3" s="6"/>
      <c r="DI3" s="6"/>
      <c r="DJ3" s="6"/>
      <c r="DP3" s="6"/>
      <c r="DQ3" s="6"/>
    </row>
    <row r="4" spans="2:121" s="1" customFormat="1" ht="14.25">
      <c r="B4" s="30" t="str">
        <f>'請求用入力(①本体)'!C4</f>
        <v>兼果樹未収益期間支援事業対象者（確定報告））</v>
      </c>
      <c r="F4" s="490">
        <f>+'申請用入力(①本体) '!K3</f>
        <v>0</v>
      </c>
      <c r="G4" s="491"/>
      <c r="H4" s="324">
        <f>+'申請用入力(①本体) '!L3</f>
        <v>0</v>
      </c>
      <c r="I4" s="6"/>
      <c r="J4" s="6"/>
      <c r="K4" s="6"/>
      <c r="L4" s="6"/>
      <c r="M4" s="6"/>
      <c r="N4" s="6"/>
      <c r="O4" s="6"/>
      <c r="P4" s="6"/>
      <c r="Q4" s="6"/>
      <c r="R4" s="6"/>
      <c r="S4" s="6"/>
      <c r="T4" s="6"/>
      <c r="U4" s="6"/>
      <c r="V4" s="6"/>
      <c r="W4" s="6"/>
      <c r="X4" s="6"/>
      <c r="Y4" s="6"/>
      <c r="Z4" s="6"/>
      <c r="AA4" s="6"/>
      <c r="AB4" s="6"/>
      <c r="AF4" s="6"/>
      <c r="AG4" s="6"/>
      <c r="AM4" s="6"/>
      <c r="AN4" s="6"/>
      <c r="AT4" s="6"/>
      <c r="AU4" s="6"/>
      <c r="BA4" s="6"/>
      <c r="BB4" s="6"/>
      <c r="BG4" s="6"/>
      <c r="BH4" s="6"/>
      <c r="BN4" s="6"/>
      <c r="BO4" s="6"/>
      <c r="BU4" s="6"/>
      <c r="BV4" s="6"/>
      <c r="CB4" s="6"/>
      <c r="CC4" s="6"/>
      <c r="CI4" s="6"/>
      <c r="CJ4" s="6"/>
      <c r="CP4" s="6"/>
      <c r="CQ4" s="6"/>
      <c r="CW4" s="6"/>
      <c r="CX4" s="6"/>
      <c r="DC4" s="6"/>
      <c r="DD4" s="6"/>
      <c r="DI4" s="6"/>
      <c r="DJ4" s="6"/>
      <c r="DP4" s="6"/>
      <c r="DQ4" s="6"/>
    </row>
    <row r="5" spans="2:121" s="1" customFormat="1" ht="12">
      <c r="I5" s="2"/>
      <c r="J5" s="4"/>
      <c r="K5" s="5"/>
    </row>
    <row r="6" spans="2:121" s="1" customFormat="1" ht="13.5" customHeight="1">
      <c r="B6" s="22" t="s">
        <v>11</v>
      </c>
      <c r="C6" s="492" t="s">
        <v>12</v>
      </c>
      <c r="D6" s="492"/>
      <c r="E6" s="492"/>
      <c r="F6" s="4"/>
    </row>
    <row r="7" spans="2:121" s="1" customFormat="1" ht="18.75" customHeight="1">
      <c r="B7" s="29" t="str">
        <f>'請求用入力(①本体)'!C7</f>
        <v>北海道</v>
      </c>
      <c r="C7" s="492">
        <f>+'申請用入力(①本体) '!G7</f>
        <v>0</v>
      </c>
      <c r="D7" s="492"/>
      <c r="E7" s="492"/>
      <c r="F7" s="5"/>
      <c r="G7" s="324" t="s">
        <v>277</v>
      </c>
      <c r="H7" s="402" t="e">
        <f>+H48/H47</f>
        <v>#DIV/0!</v>
      </c>
    </row>
    <row r="9" spans="2:121">
      <c r="B9" t="s">
        <v>84</v>
      </c>
    </row>
    <row r="10" spans="2:121" ht="18" customHeight="1">
      <c r="B10" s="493"/>
      <c r="C10" s="493"/>
      <c r="D10" s="299"/>
      <c r="E10" s="494" t="s">
        <v>233</v>
      </c>
      <c r="F10" s="497" t="s">
        <v>14</v>
      </c>
      <c r="G10" s="497" t="s">
        <v>1</v>
      </c>
      <c r="H10" s="498" t="s">
        <v>13</v>
      </c>
      <c r="I10" s="497"/>
      <c r="J10" s="499"/>
      <c r="K10" s="497" t="s">
        <v>66</v>
      </c>
      <c r="L10" s="497"/>
    </row>
    <row r="11" spans="2:121">
      <c r="B11" s="493"/>
      <c r="C11" s="493"/>
      <c r="D11" s="170"/>
      <c r="E11" s="495"/>
      <c r="F11" s="498"/>
      <c r="G11" s="498"/>
      <c r="H11" s="21"/>
      <c r="I11" s="24" t="s">
        <v>80</v>
      </c>
      <c r="J11" s="26" t="s">
        <v>81</v>
      </c>
      <c r="K11" s="24" t="s">
        <v>67</v>
      </c>
      <c r="L11" s="28" t="s">
        <v>68</v>
      </c>
    </row>
    <row r="12" spans="2:121">
      <c r="B12" s="493"/>
      <c r="C12" s="493"/>
      <c r="D12" s="300"/>
      <c r="E12" s="496"/>
      <c r="F12" s="20" t="s">
        <v>69</v>
      </c>
      <c r="G12" s="20" t="s">
        <v>0</v>
      </c>
      <c r="H12" s="20" t="s">
        <v>0</v>
      </c>
      <c r="I12" s="25" t="s">
        <v>82</v>
      </c>
      <c r="J12" s="27" t="s">
        <v>82</v>
      </c>
      <c r="K12" s="23" t="s">
        <v>0</v>
      </c>
      <c r="L12" s="23" t="s">
        <v>0</v>
      </c>
    </row>
    <row r="13" spans="2:121" ht="19.149999999999999" customHeight="1">
      <c r="B13" s="500" t="s">
        <v>83</v>
      </c>
      <c r="C13" s="503" t="s">
        <v>2</v>
      </c>
      <c r="D13" s="299" t="s">
        <v>257</v>
      </c>
      <c r="E13" s="190">
        <f>+'申請用入力(①本体) '!T115</f>
        <v>0</v>
      </c>
      <c r="F13" s="190">
        <f>+'申請用入力(①本体) '!U115</f>
        <v>0</v>
      </c>
      <c r="G13" s="190">
        <f>+'申請用入力(①本体) '!X115</f>
        <v>0</v>
      </c>
      <c r="H13" s="190">
        <f>+'申請用入力(①本体) '!Y115</f>
        <v>0</v>
      </c>
      <c r="I13" s="190">
        <f>+'申請用入力(①本体) '!Z115</f>
        <v>0</v>
      </c>
      <c r="J13" s="191">
        <f>+'申請用入力(①本体) '!AA115</f>
        <v>0</v>
      </c>
      <c r="K13" s="192">
        <f>+'申請用入力(①本体) '!FK115</f>
        <v>0</v>
      </c>
      <c r="L13" s="192">
        <f>+'申請用入力(①本体) '!FL115</f>
        <v>0</v>
      </c>
    </row>
    <row r="14" spans="2:121" ht="19.149999999999999" customHeight="1">
      <c r="B14" s="501"/>
      <c r="C14" s="504"/>
      <c r="D14" s="173" t="s">
        <v>256</v>
      </c>
      <c r="E14" s="175">
        <f>+'申請用入力(①本体) '!T116</f>
        <v>0</v>
      </c>
      <c r="F14" s="175">
        <f>+'申請用入力(①本体) '!U116</f>
        <v>0</v>
      </c>
      <c r="G14" s="175">
        <f>+'申請用入力(①本体) '!X116</f>
        <v>0</v>
      </c>
      <c r="H14" s="175">
        <f>+'申請用入力(①本体) '!Y116</f>
        <v>0</v>
      </c>
      <c r="I14" s="175">
        <f>+'申請用入力(①本体) '!Z116</f>
        <v>0</v>
      </c>
      <c r="J14" s="176">
        <f>+'申請用入力(①本体) '!AA116</f>
        <v>0</v>
      </c>
      <c r="K14" s="177">
        <f>+'申請用入力(①本体) '!FK116</f>
        <v>0</v>
      </c>
      <c r="L14" s="177">
        <f>+'申請用入力(①本体) '!FL116</f>
        <v>0</v>
      </c>
    </row>
    <row r="15" spans="2:121" ht="19.149999999999999" customHeight="1">
      <c r="B15" s="501"/>
      <c r="C15" s="503" t="s">
        <v>10</v>
      </c>
      <c r="D15" s="299" t="s">
        <v>257</v>
      </c>
      <c r="E15" s="193">
        <f>+'申請用入力(①本体) '!AD115</f>
        <v>0</v>
      </c>
      <c r="F15" s="193">
        <f>+'申請用入力(①本体) '!AE115</f>
        <v>0</v>
      </c>
      <c r="G15" s="193">
        <f>+'申請用入力(①本体) '!AH115</f>
        <v>0</v>
      </c>
      <c r="H15" s="193">
        <f>+'申請用入力(①本体) '!AI115</f>
        <v>0</v>
      </c>
      <c r="I15" s="193">
        <f>+'申請用入力(①本体) '!AJ115</f>
        <v>0</v>
      </c>
      <c r="J15" s="194">
        <f>+'申請用入力(①本体) '!AK115</f>
        <v>0</v>
      </c>
      <c r="K15" s="195">
        <f>+'申請用入力(①本体) '!FM115</f>
        <v>0</v>
      </c>
      <c r="L15" s="195">
        <f>+'申請用入力(①本体) '!FN115</f>
        <v>0</v>
      </c>
    </row>
    <row r="16" spans="2:121" ht="19.149999999999999" customHeight="1">
      <c r="B16" s="501"/>
      <c r="C16" s="504"/>
      <c r="D16" s="173" t="s">
        <v>256</v>
      </c>
      <c r="E16" s="178">
        <f>+'申請用入力(①本体) '!AD116</f>
        <v>0</v>
      </c>
      <c r="F16" s="178">
        <f>+'申請用入力(①本体) '!AE116</f>
        <v>0</v>
      </c>
      <c r="G16" s="178">
        <f>+'申請用入力(①本体) '!AH116</f>
        <v>0</v>
      </c>
      <c r="H16" s="178">
        <f>+'申請用入力(①本体) '!AI116</f>
        <v>0</v>
      </c>
      <c r="I16" s="178">
        <f>+'申請用入力(①本体) '!AJ116</f>
        <v>0</v>
      </c>
      <c r="J16" s="179">
        <f>+'申請用入力(①本体) '!AK116</f>
        <v>0</v>
      </c>
      <c r="K16" s="180">
        <f>+'申請用入力(①本体) '!FM116</f>
        <v>0</v>
      </c>
      <c r="L16" s="180">
        <f>+'申請用入力(①本体) '!FN116</f>
        <v>0</v>
      </c>
    </row>
    <row r="17" spans="2:12" ht="19.149999999999999" customHeight="1">
      <c r="B17" s="501"/>
      <c r="C17" s="505" t="s">
        <v>79</v>
      </c>
      <c r="D17" s="313" t="s">
        <v>257</v>
      </c>
      <c r="E17" s="196">
        <f t="shared" ref="E17:L17" si="0">SUMIFS(E13:E16,$D$13:$D$16,"（修正前）")</f>
        <v>0</v>
      </c>
      <c r="F17" s="196">
        <f t="shared" si="0"/>
        <v>0</v>
      </c>
      <c r="G17" s="196">
        <f t="shared" si="0"/>
        <v>0</v>
      </c>
      <c r="H17" s="196">
        <f t="shared" si="0"/>
        <v>0</v>
      </c>
      <c r="I17" s="196">
        <f t="shared" si="0"/>
        <v>0</v>
      </c>
      <c r="J17" s="197">
        <f t="shared" si="0"/>
        <v>0</v>
      </c>
      <c r="K17" s="198">
        <f t="shared" si="0"/>
        <v>0</v>
      </c>
      <c r="L17" s="198">
        <f t="shared" si="0"/>
        <v>0</v>
      </c>
    </row>
    <row r="18" spans="2:12" ht="19.149999999999999" customHeight="1">
      <c r="B18" s="502"/>
      <c r="C18" s="506"/>
      <c r="D18" s="305" t="s">
        <v>256</v>
      </c>
      <c r="E18" s="181">
        <f t="shared" ref="E18:L18" si="1">SUMIFS(E13:E16,$D$13:$D$16,"計画")</f>
        <v>0</v>
      </c>
      <c r="F18" s="181">
        <f t="shared" si="1"/>
        <v>0</v>
      </c>
      <c r="G18" s="181">
        <f t="shared" si="1"/>
        <v>0</v>
      </c>
      <c r="H18" s="181">
        <f t="shared" si="1"/>
        <v>0</v>
      </c>
      <c r="I18" s="181">
        <f t="shared" si="1"/>
        <v>0</v>
      </c>
      <c r="J18" s="182">
        <f t="shared" si="1"/>
        <v>0</v>
      </c>
      <c r="K18" s="183">
        <f t="shared" si="1"/>
        <v>0</v>
      </c>
      <c r="L18" s="183">
        <f t="shared" si="1"/>
        <v>0</v>
      </c>
    </row>
    <row r="19" spans="2:12" ht="19.149999999999999" customHeight="1">
      <c r="B19" s="505" t="s">
        <v>78</v>
      </c>
      <c r="C19" s="507"/>
      <c r="D19" s="313" t="s">
        <v>257</v>
      </c>
      <c r="E19" s="199">
        <f>+'申請用入力(①本体) '!AN115</f>
        <v>0</v>
      </c>
      <c r="F19" s="199">
        <f>+'申請用入力(①本体) '!AO115</f>
        <v>0</v>
      </c>
      <c r="G19" s="199">
        <f>+'申請用入力(①本体) '!AR115</f>
        <v>0</v>
      </c>
      <c r="H19" s="199">
        <f>+'申請用入力(①本体) '!AS115</f>
        <v>0</v>
      </c>
      <c r="I19" s="199">
        <f>+'申請用入力(①本体) '!AT115</f>
        <v>0</v>
      </c>
      <c r="J19" s="200">
        <f>+'申請用入力(①本体) '!AU115</f>
        <v>0</v>
      </c>
      <c r="K19" s="201">
        <f>+'申請用入力(①本体) '!FO115</f>
        <v>0</v>
      </c>
      <c r="L19" s="201">
        <f>+'申請用入力(①本体) '!FP115</f>
        <v>0</v>
      </c>
    </row>
    <row r="20" spans="2:12" ht="19.149999999999999" customHeight="1">
      <c r="B20" s="506"/>
      <c r="C20" s="508"/>
      <c r="D20" s="305" t="s">
        <v>256</v>
      </c>
      <c r="E20" s="184">
        <f>+'申請用入力(①本体) '!AN116</f>
        <v>0</v>
      </c>
      <c r="F20" s="184">
        <f>+'申請用入力(①本体) '!AO116</f>
        <v>0</v>
      </c>
      <c r="G20" s="184">
        <f>+'申請用入力(①本体) '!AR116</f>
        <v>0</v>
      </c>
      <c r="H20" s="184">
        <f>+'申請用入力(①本体) '!AS116</f>
        <v>0</v>
      </c>
      <c r="I20" s="184">
        <f>+'申請用入力(①本体) '!AT116</f>
        <v>0</v>
      </c>
      <c r="J20" s="185">
        <f>+'申請用入力(①本体) '!AU116</f>
        <v>0</v>
      </c>
      <c r="K20" s="186">
        <f>+'申請用入力(①本体) '!FO116</f>
        <v>0</v>
      </c>
      <c r="L20" s="186">
        <f>+'申請用入力(①本体) '!FP116</f>
        <v>0</v>
      </c>
    </row>
    <row r="21" spans="2:12" ht="19.149999999999999" customHeight="1">
      <c r="B21" s="505" t="s">
        <v>70</v>
      </c>
      <c r="C21" s="503" t="s">
        <v>71</v>
      </c>
      <c r="D21" s="299" t="s">
        <v>257</v>
      </c>
      <c r="E21" s="306">
        <f>+'申請用入力(①本体) '!AX115</f>
        <v>0</v>
      </c>
      <c r="F21" s="190">
        <f>+'申請用入力(①本体) '!AY115</f>
        <v>0</v>
      </c>
      <c r="G21" s="190">
        <f>+'申請用入力(①本体) '!BB115</f>
        <v>0</v>
      </c>
      <c r="H21" s="190">
        <f>+'申請用入力(①本体) '!BC115</f>
        <v>0</v>
      </c>
      <c r="I21" s="190">
        <f>+'申請用入力(①本体) '!BD115</f>
        <v>0</v>
      </c>
      <c r="J21" s="191">
        <f>+'申請用入力(①本体) '!BE115</f>
        <v>0</v>
      </c>
      <c r="K21" s="192">
        <f>+'申請用入力(①本体) '!FQ115</f>
        <v>0</v>
      </c>
      <c r="L21" s="192">
        <f>+'申請用入力(①本体) '!FR115</f>
        <v>0</v>
      </c>
    </row>
    <row r="22" spans="2:12" ht="19.149999999999999" customHeight="1">
      <c r="B22" s="509"/>
      <c r="C22" s="504"/>
      <c r="D22" s="173" t="s">
        <v>256</v>
      </c>
      <c r="E22" s="307">
        <f>+'申請用入力(①本体) '!AX116</f>
        <v>0</v>
      </c>
      <c r="F22" s="175">
        <f>+'申請用入力(①本体) '!AY116</f>
        <v>0</v>
      </c>
      <c r="G22" s="175">
        <f>+'申請用入力(①本体) '!BB116</f>
        <v>0</v>
      </c>
      <c r="H22" s="175">
        <f>+'申請用入力(①本体) '!BC116</f>
        <v>0</v>
      </c>
      <c r="I22" s="175">
        <f>+'申請用入力(①本体) '!BD116</f>
        <v>0</v>
      </c>
      <c r="J22" s="176">
        <f>+'申請用入力(①本体) '!BE116</f>
        <v>0</v>
      </c>
      <c r="K22" s="177">
        <f>+'申請用入力(①本体) '!FQ116</f>
        <v>0</v>
      </c>
      <c r="L22" s="177">
        <f>+'申請用入力(①本体) '!FR116</f>
        <v>0</v>
      </c>
    </row>
    <row r="23" spans="2:12" ht="19.149999999999999" customHeight="1">
      <c r="B23" s="509"/>
      <c r="C23" s="503" t="s">
        <v>15</v>
      </c>
      <c r="D23" s="299" t="s">
        <v>257</v>
      </c>
      <c r="E23" s="308">
        <f>+'申請用入力(①本体) '!BH115</f>
        <v>0</v>
      </c>
      <c r="F23" s="193">
        <f>+'申請用入力(①本体) '!BI115</f>
        <v>0</v>
      </c>
      <c r="G23" s="193">
        <f>+'申請用入力(①本体) '!BL115</f>
        <v>0</v>
      </c>
      <c r="H23" s="193">
        <f>+'申請用入力(①本体) '!BM115</f>
        <v>0</v>
      </c>
      <c r="I23" s="193">
        <f>+'申請用入力(①本体) '!BN115</f>
        <v>0</v>
      </c>
      <c r="J23" s="194">
        <f>+'申請用入力(①本体) '!BO115</f>
        <v>0</v>
      </c>
      <c r="K23" s="195">
        <f>+'申請用入力(①本体) '!FS115</f>
        <v>0</v>
      </c>
      <c r="L23" s="195">
        <f>+'申請用入力(①本体) '!FT115</f>
        <v>0</v>
      </c>
    </row>
    <row r="24" spans="2:12" ht="19.149999999999999" customHeight="1">
      <c r="B24" s="509"/>
      <c r="C24" s="504"/>
      <c r="D24" s="173" t="s">
        <v>256</v>
      </c>
      <c r="E24" s="309">
        <f>+'申請用入力(①本体) '!BH116</f>
        <v>0</v>
      </c>
      <c r="F24" s="178">
        <f>+'申請用入力(①本体) '!BI116</f>
        <v>0</v>
      </c>
      <c r="G24" s="178">
        <f>+'申請用入力(①本体) '!BL116</f>
        <v>0</v>
      </c>
      <c r="H24" s="178">
        <f>+'申請用入力(①本体) '!BM116</f>
        <v>0</v>
      </c>
      <c r="I24" s="178">
        <f>+'申請用入力(①本体) '!BN116</f>
        <v>0</v>
      </c>
      <c r="J24" s="179">
        <f>+'申請用入力(①本体) '!BO116</f>
        <v>0</v>
      </c>
      <c r="K24" s="180">
        <f>+'申請用入力(①本体) '!FS116</f>
        <v>0</v>
      </c>
      <c r="L24" s="180">
        <f>+'申請用入力(①本体) '!FT116</f>
        <v>0</v>
      </c>
    </row>
    <row r="25" spans="2:12" ht="19.149999999999999" customHeight="1">
      <c r="B25" s="509"/>
      <c r="C25" s="503" t="s">
        <v>72</v>
      </c>
      <c r="D25" s="299" t="s">
        <v>257</v>
      </c>
      <c r="E25" s="306">
        <f>+'申請用入力(①本体) '!BR115</f>
        <v>0</v>
      </c>
      <c r="F25" s="190">
        <f>+'申請用入力(①本体) '!BS115</f>
        <v>0</v>
      </c>
      <c r="G25" s="190">
        <f>+'申請用入力(①本体) '!BV115</f>
        <v>0</v>
      </c>
      <c r="H25" s="190">
        <f>+'申請用入力(①本体) '!BW115</f>
        <v>0</v>
      </c>
      <c r="I25" s="190">
        <f>+'申請用入力(①本体) '!BX115</f>
        <v>0</v>
      </c>
      <c r="J25" s="191">
        <f>+'申請用入力(①本体) '!BY115</f>
        <v>0</v>
      </c>
      <c r="K25" s="192">
        <f>+'申請用入力(①本体) '!FU115</f>
        <v>0</v>
      </c>
      <c r="L25" s="192">
        <f>+'申請用入力(①本体) '!FV115</f>
        <v>0</v>
      </c>
    </row>
    <row r="26" spans="2:12" ht="19.149999999999999" customHeight="1">
      <c r="B26" s="509"/>
      <c r="C26" s="504"/>
      <c r="D26" s="173" t="s">
        <v>256</v>
      </c>
      <c r="E26" s="307">
        <f>+'申請用入力(①本体) '!BR116</f>
        <v>0</v>
      </c>
      <c r="F26" s="175">
        <f>+'申請用入力(①本体) '!BS116</f>
        <v>0</v>
      </c>
      <c r="G26" s="175">
        <f>+'申請用入力(①本体) '!BV116</f>
        <v>0</v>
      </c>
      <c r="H26" s="175">
        <f>+'申請用入力(①本体) '!BW116</f>
        <v>0</v>
      </c>
      <c r="I26" s="175">
        <f>+'申請用入力(①本体) '!BX116</f>
        <v>0</v>
      </c>
      <c r="J26" s="176">
        <f>+'申請用入力(①本体) '!BY116</f>
        <v>0</v>
      </c>
      <c r="K26" s="177">
        <f>+'申請用入力(①本体) '!FU116</f>
        <v>0</v>
      </c>
      <c r="L26" s="177">
        <f>+'申請用入力(①本体) '!FV116</f>
        <v>0</v>
      </c>
    </row>
    <row r="27" spans="2:12" ht="19.149999999999999" customHeight="1">
      <c r="B27" s="509"/>
      <c r="C27" s="503" t="s">
        <v>6</v>
      </c>
      <c r="D27" s="299" t="s">
        <v>257</v>
      </c>
      <c r="E27" s="308">
        <f>+'申請用入力(①本体) '!CB115</f>
        <v>0</v>
      </c>
      <c r="F27" s="193">
        <f>+'申請用入力(①本体) '!CC115</f>
        <v>0</v>
      </c>
      <c r="G27" s="193">
        <f>+'申請用入力(①本体) '!CF115</f>
        <v>0</v>
      </c>
      <c r="H27" s="193">
        <f>+'申請用入力(①本体) '!CG115</f>
        <v>0</v>
      </c>
      <c r="I27" s="193">
        <f>+'申請用入力(①本体) '!CH115</f>
        <v>0</v>
      </c>
      <c r="J27" s="194">
        <f>+'申請用入力(①本体) '!CI115</f>
        <v>0</v>
      </c>
      <c r="K27" s="195">
        <f>+'申請用入力(①本体) '!FW115</f>
        <v>0</v>
      </c>
      <c r="L27" s="195">
        <f>+'申請用入力(①本体) '!FX115</f>
        <v>0</v>
      </c>
    </row>
    <row r="28" spans="2:12" ht="19.149999999999999" customHeight="1">
      <c r="B28" s="509"/>
      <c r="C28" s="504"/>
      <c r="D28" s="173" t="s">
        <v>256</v>
      </c>
      <c r="E28" s="309">
        <f>+'申請用入力(①本体) '!CB116</f>
        <v>0</v>
      </c>
      <c r="F28" s="178">
        <f>+'申請用入力(①本体) '!CC116</f>
        <v>0</v>
      </c>
      <c r="G28" s="178">
        <f>+'申請用入力(①本体) '!CF116</f>
        <v>0</v>
      </c>
      <c r="H28" s="178">
        <f>+'申請用入力(①本体) '!CG116</f>
        <v>0</v>
      </c>
      <c r="I28" s="178">
        <f>+'申請用入力(①本体) '!CH116</f>
        <v>0</v>
      </c>
      <c r="J28" s="179">
        <f>+'申請用入力(①本体) '!CI116</f>
        <v>0</v>
      </c>
      <c r="K28" s="180">
        <f>+'申請用入力(①本体) '!FW116</f>
        <v>0</v>
      </c>
      <c r="L28" s="180">
        <f>+'申請用入力(①本体) '!FX116</f>
        <v>0</v>
      </c>
    </row>
    <row r="29" spans="2:12" ht="19.149999999999999" customHeight="1">
      <c r="B29" s="509"/>
      <c r="C29" s="507" t="s">
        <v>79</v>
      </c>
      <c r="D29" s="313" t="s">
        <v>257</v>
      </c>
      <c r="E29" s="196">
        <f t="shared" ref="E29:L29" si="2">SUMIFS(E21:E28,$D$21:$D$28,"（修正前）")</f>
        <v>0</v>
      </c>
      <c r="F29" s="196">
        <f t="shared" si="2"/>
        <v>0</v>
      </c>
      <c r="G29" s="196">
        <f t="shared" si="2"/>
        <v>0</v>
      </c>
      <c r="H29" s="196">
        <f t="shared" si="2"/>
        <v>0</v>
      </c>
      <c r="I29" s="196">
        <f t="shared" si="2"/>
        <v>0</v>
      </c>
      <c r="J29" s="197">
        <f t="shared" si="2"/>
        <v>0</v>
      </c>
      <c r="K29" s="198">
        <f t="shared" si="2"/>
        <v>0</v>
      </c>
      <c r="L29" s="198">
        <f t="shared" si="2"/>
        <v>0</v>
      </c>
    </row>
    <row r="30" spans="2:12" ht="19.149999999999999" customHeight="1">
      <c r="B30" s="506"/>
      <c r="C30" s="508"/>
      <c r="D30" s="305" t="s">
        <v>256</v>
      </c>
      <c r="E30" s="181">
        <f t="shared" ref="E30:L30" si="3">SUMIFS(E21:E28,$D$21:$D$28,"計画")</f>
        <v>0</v>
      </c>
      <c r="F30" s="181">
        <f t="shared" si="3"/>
        <v>0</v>
      </c>
      <c r="G30" s="181">
        <f t="shared" si="3"/>
        <v>0</v>
      </c>
      <c r="H30" s="181">
        <f t="shared" si="3"/>
        <v>0</v>
      </c>
      <c r="I30" s="181">
        <f t="shared" si="3"/>
        <v>0</v>
      </c>
      <c r="J30" s="182">
        <f t="shared" si="3"/>
        <v>0</v>
      </c>
      <c r="K30" s="183">
        <f t="shared" si="3"/>
        <v>0</v>
      </c>
      <c r="L30" s="183">
        <f t="shared" si="3"/>
        <v>0</v>
      </c>
    </row>
    <row r="31" spans="2:12" ht="19.149999999999999" customHeight="1">
      <c r="B31" s="505" t="s">
        <v>7</v>
      </c>
      <c r="C31" s="507"/>
      <c r="D31" s="313" t="s">
        <v>257</v>
      </c>
      <c r="E31" s="199">
        <f>+'申請用入力(①本体) '!CR115</f>
        <v>0</v>
      </c>
      <c r="F31" s="199">
        <f>+'申請用入力(①本体) '!CS115</f>
        <v>0</v>
      </c>
      <c r="G31" s="199">
        <f>+'申請用入力(①本体) '!CV115</f>
        <v>0</v>
      </c>
      <c r="H31" s="199">
        <f>+'申請用入力(①本体) '!CW115</f>
        <v>0</v>
      </c>
      <c r="I31" s="199">
        <f>+'申請用入力(①本体) '!CX115</f>
        <v>0</v>
      </c>
      <c r="J31" s="200">
        <f>+'申請用入力(①本体) '!CY115</f>
        <v>0</v>
      </c>
      <c r="K31" s="201">
        <f>+'申請用入力(①本体) '!FY115</f>
        <v>0</v>
      </c>
      <c r="L31" s="201">
        <f>+'申請用入力(①本体) '!FZ115</f>
        <v>0</v>
      </c>
    </row>
    <row r="32" spans="2:12" ht="19.149999999999999" customHeight="1">
      <c r="B32" s="506"/>
      <c r="C32" s="508"/>
      <c r="D32" s="305" t="s">
        <v>256</v>
      </c>
      <c r="E32" s="184">
        <f>+'申請用入力(①本体) '!CR116</f>
        <v>0</v>
      </c>
      <c r="F32" s="184">
        <f>+'申請用入力(①本体) '!CS116</f>
        <v>0</v>
      </c>
      <c r="G32" s="184">
        <f>+'申請用入力(①本体) '!CV116</f>
        <v>0</v>
      </c>
      <c r="H32" s="184">
        <f>+'申請用入力(①本体) '!CW116</f>
        <v>0</v>
      </c>
      <c r="I32" s="184">
        <f>+'申請用入力(①本体) '!CX116</f>
        <v>0</v>
      </c>
      <c r="J32" s="185">
        <f>+'申請用入力(①本体) '!CY116</f>
        <v>0</v>
      </c>
      <c r="K32" s="186">
        <f>+'申請用入力(①本体) '!FY116</f>
        <v>0</v>
      </c>
      <c r="L32" s="186">
        <f>+'申請用入力(①本体) '!FZ116</f>
        <v>0</v>
      </c>
    </row>
    <row r="33" spans="2:12" ht="19.149999999999999" customHeight="1">
      <c r="B33" s="505" t="s">
        <v>8</v>
      </c>
      <c r="C33" s="507"/>
      <c r="D33" s="313" t="s">
        <v>257</v>
      </c>
      <c r="E33" s="196">
        <f>+'申請用入力(①本体) '!DB115</f>
        <v>0</v>
      </c>
      <c r="F33" s="196">
        <f>+'申請用入力(①本体) '!DC115</f>
        <v>0</v>
      </c>
      <c r="G33" s="196">
        <f>+'申請用入力(①本体) '!DF115</f>
        <v>0</v>
      </c>
      <c r="H33" s="196">
        <f>+'申請用入力(①本体) '!DG115</f>
        <v>0</v>
      </c>
      <c r="I33" s="196">
        <f>+'申請用入力(①本体) '!DH115</f>
        <v>0</v>
      </c>
      <c r="J33" s="197">
        <f>+'申請用入力(①本体) '!DI115</f>
        <v>0</v>
      </c>
      <c r="K33" s="198">
        <f>+'申請用入力(①本体) '!GA115</f>
        <v>0</v>
      </c>
      <c r="L33" s="198">
        <f>+'申請用入力(①本体) '!GB115</f>
        <v>0</v>
      </c>
    </row>
    <row r="34" spans="2:12" ht="19.149999999999999" customHeight="1">
      <c r="B34" s="506"/>
      <c r="C34" s="508"/>
      <c r="D34" s="305" t="s">
        <v>256</v>
      </c>
      <c r="E34" s="181">
        <f>+'申請用入力(①本体) '!DB116</f>
        <v>0</v>
      </c>
      <c r="F34" s="181">
        <f>+'申請用入力(①本体) '!DC116</f>
        <v>0</v>
      </c>
      <c r="G34" s="181">
        <f>+'申請用入力(①本体) '!DF116</f>
        <v>0</v>
      </c>
      <c r="H34" s="181">
        <f>+'申請用入力(①本体) '!DG116</f>
        <v>0</v>
      </c>
      <c r="I34" s="181">
        <f>+'申請用入力(①本体) '!DH116</f>
        <v>0</v>
      </c>
      <c r="J34" s="182">
        <f>+'申請用入力(①本体) '!DI116</f>
        <v>0</v>
      </c>
      <c r="K34" s="183">
        <f>+'申請用入力(①本体) '!GA116</f>
        <v>0</v>
      </c>
      <c r="L34" s="183">
        <f>+'申請用入力(①本体) '!GB116</f>
        <v>0</v>
      </c>
    </row>
    <row r="35" spans="2:12" ht="19.149999999999999" customHeight="1">
      <c r="B35" s="514" t="s">
        <v>73</v>
      </c>
      <c r="C35" s="503" t="s">
        <v>9</v>
      </c>
      <c r="D35" s="299" t="s">
        <v>257</v>
      </c>
      <c r="E35" s="193">
        <f>+'申請用入力(①本体) '!DL115</f>
        <v>0</v>
      </c>
      <c r="F35" s="193">
        <f>+'申請用入力(①本体) '!DM115</f>
        <v>0</v>
      </c>
      <c r="G35" s="193">
        <f>+'申請用入力(①本体) '!DP115</f>
        <v>0</v>
      </c>
      <c r="H35" s="193">
        <f>+'申請用入力(①本体) '!DQ115</f>
        <v>0</v>
      </c>
      <c r="I35" s="193">
        <f>+'申請用入力(①本体) '!DR115</f>
        <v>0</v>
      </c>
      <c r="J35" s="194">
        <f>+'申請用入力(①本体) '!DS115</f>
        <v>0</v>
      </c>
      <c r="K35" s="195">
        <f>+'申請用入力(①本体) '!GC115</f>
        <v>0</v>
      </c>
      <c r="L35" s="195">
        <f>+'申請用入力(①本体) '!GD115</f>
        <v>0</v>
      </c>
    </row>
    <row r="36" spans="2:12" ht="19.149999999999999" customHeight="1">
      <c r="B36" s="515"/>
      <c r="C36" s="504"/>
      <c r="D36" s="173" t="s">
        <v>256</v>
      </c>
      <c r="E36" s="178">
        <f>+'申請用入力(①本体) '!DL116</f>
        <v>0</v>
      </c>
      <c r="F36" s="178">
        <f>+'申請用入力(①本体) '!DM116</f>
        <v>0</v>
      </c>
      <c r="G36" s="178">
        <f>+'申請用入力(①本体) '!DP116</f>
        <v>0</v>
      </c>
      <c r="H36" s="178">
        <f>+'申請用入力(①本体) '!DQ116</f>
        <v>0</v>
      </c>
      <c r="I36" s="178">
        <f>+'申請用入力(①本体) '!DR116</f>
        <v>0</v>
      </c>
      <c r="J36" s="179">
        <f>+'申請用入力(①本体) '!DS116</f>
        <v>0</v>
      </c>
      <c r="K36" s="180">
        <f>+'申請用入力(①本体) '!GC116</f>
        <v>0</v>
      </c>
      <c r="L36" s="180">
        <f>+'申請用入力(①本体) '!GD116</f>
        <v>0</v>
      </c>
    </row>
    <row r="37" spans="2:12" ht="19.149999999999999" customHeight="1">
      <c r="B37" s="515"/>
      <c r="C37" s="503" t="s">
        <v>74</v>
      </c>
      <c r="D37" s="299" t="s">
        <v>257</v>
      </c>
      <c r="E37" s="190">
        <f>+'申請用入力(①本体) '!DV115</f>
        <v>0</v>
      </c>
      <c r="F37" s="190">
        <f>+'申請用入力(①本体) '!DW115</f>
        <v>0</v>
      </c>
      <c r="G37" s="190">
        <f>+'申請用入力(①本体) '!DZ115</f>
        <v>0</v>
      </c>
      <c r="H37" s="190">
        <f>+'申請用入力(①本体) '!EA115</f>
        <v>0</v>
      </c>
      <c r="I37" s="190">
        <f>+'申請用入力(①本体) '!EB115</f>
        <v>0</v>
      </c>
      <c r="J37" s="191">
        <f>+'申請用入力(①本体) '!EC115</f>
        <v>0</v>
      </c>
      <c r="K37" s="192">
        <f>+'申請用入力(①本体) '!GE115</f>
        <v>0</v>
      </c>
      <c r="L37" s="192">
        <f>+'申請用入力(①本体) '!GF115</f>
        <v>0</v>
      </c>
    </row>
    <row r="38" spans="2:12" ht="19.149999999999999" customHeight="1">
      <c r="B38" s="515"/>
      <c r="C38" s="504"/>
      <c r="D38" s="173" t="s">
        <v>256</v>
      </c>
      <c r="E38" s="175">
        <f>+'申請用入力(①本体) '!DV116</f>
        <v>0</v>
      </c>
      <c r="F38" s="175">
        <f>+'申請用入力(①本体) '!DW116</f>
        <v>0</v>
      </c>
      <c r="G38" s="175">
        <f>+'申請用入力(①本体) '!DZ116</f>
        <v>0</v>
      </c>
      <c r="H38" s="175">
        <f>+'申請用入力(①本体) '!EA116</f>
        <v>0</v>
      </c>
      <c r="I38" s="175">
        <f>+'申請用入力(①本体) '!EB116</f>
        <v>0</v>
      </c>
      <c r="J38" s="176">
        <f>+'申請用入力(①本体) '!EC116</f>
        <v>0</v>
      </c>
      <c r="K38" s="177">
        <f>+'申請用入力(①本体) '!GE116</f>
        <v>0</v>
      </c>
      <c r="L38" s="177">
        <f>+'申請用入力(①本体) '!GF116</f>
        <v>0</v>
      </c>
    </row>
    <row r="39" spans="2:12" ht="19.149999999999999" customHeight="1">
      <c r="B39" s="515"/>
      <c r="C39" s="503" t="s">
        <v>75</v>
      </c>
      <c r="D39" s="299" t="s">
        <v>257</v>
      </c>
      <c r="E39" s="193">
        <f>+'申請用入力(①本体) '!EF115</f>
        <v>0</v>
      </c>
      <c r="F39" s="193">
        <f>+'申請用入力(①本体) '!EG115</f>
        <v>0</v>
      </c>
      <c r="G39" s="193">
        <f>+'申請用入力(①本体) '!EJ115</f>
        <v>0</v>
      </c>
      <c r="H39" s="193">
        <f>+'申請用入力(①本体) '!EK115</f>
        <v>0</v>
      </c>
      <c r="I39" s="193">
        <f>+'申請用入力(①本体) '!EL115</f>
        <v>0</v>
      </c>
      <c r="J39" s="194">
        <f>+'申請用入力(①本体) '!EM115</f>
        <v>0</v>
      </c>
      <c r="K39" s="195">
        <f>+'申請用入力(①本体) '!GG115</f>
        <v>0</v>
      </c>
      <c r="L39" s="195">
        <f>+'申請用入力(①本体) '!GH115</f>
        <v>0</v>
      </c>
    </row>
    <row r="40" spans="2:12" ht="19.149999999999999" customHeight="1">
      <c r="B40" s="515"/>
      <c r="C40" s="504"/>
      <c r="D40" s="173" t="s">
        <v>256</v>
      </c>
      <c r="E40" s="178">
        <f>+'申請用入力(①本体) '!EF116</f>
        <v>0</v>
      </c>
      <c r="F40" s="178">
        <f>+'申請用入力(①本体) '!EG116</f>
        <v>0</v>
      </c>
      <c r="G40" s="178">
        <f>+'申請用入力(①本体) '!EJ116</f>
        <v>0</v>
      </c>
      <c r="H40" s="178">
        <f>+'申請用入力(①本体) '!EK116</f>
        <v>0</v>
      </c>
      <c r="I40" s="178">
        <f>+'申請用入力(①本体) '!EL116</f>
        <v>0</v>
      </c>
      <c r="J40" s="179">
        <f>+'申請用入力(①本体) '!EM116</f>
        <v>0</v>
      </c>
      <c r="K40" s="180">
        <f>+'申請用入力(①本体) '!GG116</f>
        <v>0</v>
      </c>
      <c r="L40" s="180">
        <f>+'申請用入力(①本体) '!GH116</f>
        <v>0</v>
      </c>
    </row>
    <row r="41" spans="2:12" ht="19.149999999999999" customHeight="1">
      <c r="B41" s="515"/>
      <c r="C41" s="517" t="s">
        <v>79</v>
      </c>
      <c r="D41" s="299" t="s">
        <v>257</v>
      </c>
      <c r="E41" s="196">
        <f t="shared" ref="E41:L41" si="4">SUMIFS(E35:E40,$D$35:$D$40,"（修正前）")</f>
        <v>0</v>
      </c>
      <c r="F41" s="196">
        <f t="shared" si="4"/>
        <v>0</v>
      </c>
      <c r="G41" s="196">
        <f t="shared" si="4"/>
        <v>0</v>
      </c>
      <c r="H41" s="196">
        <f t="shared" si="4"/>
        <v>0</v>
      </c>
      <c r="I41" s="196">
        <f t="shared" si="4"/>
        <v>0</v>
      </c>
      <c r="J41" s="197">
        <f t="shared" si="4"/>
        <v>0</v>
      </c>
      <c r="K41" s="198">
        <f t="shared" si="4"/>
        <v>0</v>
      </c>
      <c r="L41" s="198">
        <f t="shared" si="4"/>
        <v>0</v>
      </c>
    </row>
    <row r="42" spans="2:12" ht="19.149999999999999" customHeight="1">
      <c r="B42" s="516"/>
      <c r="C42" s="518"/>
      <c r="D42" s="173" t="s">
        <v>256</v>
      </c>
      <c r="E42" s="181">
        <f t="shared" ref="E42:L42" si="5">SUMIFS(E35:E40,$D$35:$D$40,"計画")</f>
        <v>0</v>
      </c>
      <c r="F42" s="181">
        <f t="shared" si="5"/>
        <v>0</v>
      </c>
      <c r="G42" s="181">
        <f t="shared" si="5"/>
        <v>0</v>
      </c>
      <c r="H42" s="181">
        <f t="shared" si="5"/>
        <v>0</v>
      </c>
      <c r="I42" s="181">
        <f t="shared" si="5"/>
        <v>0</v>
      </c>
      <c r="J42" s="182">
        <f t="shared" si="5"/>
        <v>0</v>
      </c>
      <c r="K42" s="187">
        <f t="shared" si="5"/>
        <v>0</v>
      </c>
      <c r="L42" s="183">
        <f t="shared" si="5"/>
        <v>0</v>
      </c>
    </row>
    <row r="43" spans="2:12" ht="19.149999999999999" customHeight="1">
      <c r="B43" s="510" t="s">
        <v>76</v>
      </c>
      <c r="C43" s="511"/>
      <c r="D43" s="323" t="s">
        <v>257</v>
      </c>
      <c r="E43" s="202">
        <f>+E17+E19+E29+E31+E33+E41</f>
        <v>0</v>
      </c>
      <c r="F43" s="202">
        <f t="shared" ref="F43:L44" si="6">+F17+F19+F29+F31+F33+F41</f>
        <v>0</v>
      </c>
      <c r="G43" s="202">
        <f t="shared" si="6"/>
        <v>0</v>
      </c>
      <c r="H43" s="202">
        <f t="shared" si="6"/>
        <v>0</v>
      </c>
      <c r="I43" s="202">
        <f t="shared" si="6"/>
        <v>0</v>
      </c>
      <c r="J43" s="203">
        <f t="shared" si="6"/>
        <v>0</v>
      </c>
      <c r="K43" s="203">
        <f t="shared" si="6"/>
        <v>0</v>
      </c>
      <c r="L43" s="202">
        <f t="shared" si="6"/>
        <v>0</v>
      </c>
    </row>
    <row r="44" spans="2:12" ht="19.149999999999999" customHeight="1">
      <c r="B44" s="512"/>
      <c r="C44" s="513"/>
      <c r="D44" s="304" t="s">
        <v>256</v>
      </c>
      <c r="E44" s="188">
        <f>+E18+E20+E30+E32+E34+E42</f>
        <v>0</v>
      </c>
      <c r="F44" s="188">
        <f t="shared" si="6"/>
        <v>0</v>
      </c>
      <c r="G44" s="188">
        <f t="shared" si="6"/>
        <v>0</v>
      </c>
      <c r="H44" s="188">
        <f t="shared" si="6"/>
        <v>0</v>
      </c>
      <c r="I44" s="188">
        <f t="shared" si="6"/>
        <v>0</v>
      </c>
      <c r="J44" s="189">
        <f t="shared" si="6"/>
        <v>0</v>
      </c>
      <c r="K44" s="189">
        <f t="shared" si="6"/>
        <v>0</v>
      </c>
      <c r="L44" s="188">
        <f t="shared" si="6"/>
        <v>0</v>
      </c>
    </row>
    <row r="45" spans="2:12" ht="19.149999999999999" customHeight="1">
      <c r="B45" s="505" t="s">
        <v>3</v>
      </c>
      <c r="C45" s="507"/>
      <c r="D45" s="299" t="s">
        <v>257</v>
      </c>
      <c r="E45" s="196">
        <f>+'申請用入力(①本体) '!FA115</f>
        <v>0</v>
      </c>
      <c r="F45" s="196">
        <f>+'申請用入力(①本体) '!FB115</f>
        <v>0</v>
      </c>
      <c r="G45" s="196">
        <f>+'申請用入力(①本体) '!FC115</f>
        <v>0</v>
      </c>
      <c r="H45" s="196">
        <f>+'申請用入力(①本体) '!FD115</f>
        <v>0</v>
      </c>
      <c r="I45" s="196">
        <f>+'申請用入力(①本体) '!FE115</f>
        <v>0</v>
      </c>
      <c r="J45" s="197">
        <f>+'申請用入力(①本体) '!FF115</f>
        <v>0</v>
      </c>
      <c r="K45" s="198">
        <f>+'申請用入力(①本体) '!GK115</f>
        <v>0</v>
      </c>
      <c r="L45" s="198">
        <f>+'申請用入力(①本体) '!GL115</f>
        <v>0</v>
      </c>
    </row>
    <row r="46" spans="2:12" ht="19.149999999999999" customHeight="1">
      <c r="B46" s="506"/>
      <c r="C46" s="508"/>
      <c r="D46" s="173" t="s">
        <v>256</v>
      </c>
      <c r="E46" s="181">
        <f>+'申請用入力(①本体) '!FA116</f>
        <v>0</v>
      </c>
      <c r="F46" s="181">
        <f>+'申請用入力(①本体) '!FB116</f>
        <v>0</v>
      </c>
      <c r="G46" s="181">
        <f>+'申請用入力(①本体) '!FC116</f>
        <v>0</v>
      </c>
      <c r="H46" s="181">
        <f>+'申請用入力(①本体) '!FD116</f>
        <v>0</v>
      </c>
      <c r="I46" s="181">
        <f>+'申請用入力(①本体) '!FE116</f>
        <v>0</v>
      </c>
      <c r="J46" s="182">
        <f>+'申請用入力(①本体) '!FF116</f>
        <v>0</v>
      </c>
      <c r="K46" s="187">
        <f>+'申請用入力(①本体) '!GK116</f>
        <v>0</v>
      </c>
      <c r="L46" s="183">
        <f>+'申請用入力(①本体) '!GL116</f>
        <v>0</v>
      </c>
    </row>
    <row r="47" spans="2:12" ht="19.149999999999999" customHeight="1">
      <c r="B47" s="510" t="s">
        <v>77</v>
      </c>
      <c r="C47" s="511"/>
      <c r="D47" s="323" t="s">
        <v>257</v>
      </c>
      <c r="E47" s="325"/>
      <c r="F47" s="326"/>
      <c r="G47" s="202">
        <f t="shared" ref="G47:L48" si="7">+G43+G45</f>
        <v>0</v>
      </c>
      <c r="H47" s="202">
        <f t="shared" si="7"/>
        <v>0</v>
      </c>
      <c r="I47" s="202">
        <f t="shared" si="7"/>
        <v>0</v>
      </c>
      <c r="J47" s="202">
        <f t="shared" si="7"/>
        <v>0</v>
      </c>
      <c r="K47" s="202">
        <f t="shared" si="7"/>
        <v>0</v>
      </c>
      <c r="L47" s="202">
        <f t="shared" si="7"/>
        <v>0</v>
      </c>
    </row>
    <row r="48" spans="2:12" ht="19.149999999999999" customHeight="1">
      <c r="B48" s="512"/>
      <c r="C48" s="513"/>
      <c r="D48" s="304" t="s">
        <v>256</v>
      </c>
      <c r="E48" s="327"/>
      <c r="F48" s="328"/>
      <c r="G48" s="188">
        <f t="shared" si="7"/>
        <v>0</v>
      </c>
      <c r="H48" s="188">
        <f t="shared" si="7"/>
        <v>0</v>
      </c>
      <c r="I48" s="188">
        <f t="shared" si="7"/>
        <v>0</v>
      </c>
      <c r="J48" s="188">
        <f t="shared" si="7"/>
        <v>0</v>
      </c>
      <c r="K48" s="188">
        <f t="shared" si="7"/>
        <v>0</v>
      </c>
      <c r="L48" s="188">
        <f t="shared" si="7"/>
        <v>0</v>
      </c>
    </row>
  </sheetData>
  <mergeCells count="30">
    <mergeCell ref="B43:C44"/>
    <mergeCell ref="B45:C46"/>
    <mergeCell ref="B47:C48"/>
    <mergeCell ref="B31:C32"/>
    <mergeCell ref="B33:C34"/>
    <mergeCell ref="B35:B42"/>
    <mergeCell ref="C35:C36"/>
    <mergeCell ref="C37:C38"/>
    <mergeCell ref="C39:C40"/>
    <mergeCell ref="C41:C42"/>
    <mergeCell ref="B19:C20"/>
    <mergeCell ref="B21:B30"/>
    <mergeCell ref="C21:C22"/>
    <mergeCell ref="C23:C24"/>
    <mergeCell ref="C25:C26"/>
    <mergeCell ref="C27:C28"/>
    <mergeCell ref="C29:C30"/>
    <mergeCell ref="H10:J10"/>
    <mergeCell ref="K10:L10"/>
    <mergeCell ref="B13:B18"/>
    <mergeCell ref="C13:C14"/>
    <mergeCell ref="C15:C16"/>
    <mergeCell ref="C17:C18"/>
    <mergeCell ref="G10:G11"/>
    <mergeCell ref="F4:G4"/>
    <mergeCell ref="C6:E6"/>
    <mergeCell ref="C7:E7"/>
    <mergeCell ref="B10:C12"/>
    <mergeCell ref="E10:E12"/>
    <mergeCell ref="F10:F11"/>
  </mergeCells>
  <phoneticPr fontId="1"/>
  <pageMargins left="0.9055118110236221" right="0.70866141732283472" top="0.55118110236220474" bottom="0.55118110236220474" header="0.31496062992125984" footer="0.31496062992125984"/>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AG40"/>
  <sheetViews>
    <sheetView workbookViewId="0">
      <selection activeCell="C37" sqref="C37"/>
    </sheetView>
  </sheetViews>
  <sheetFormatPr defaultColWidth="8.875" defaultRowHeight="18" customHeight="1"/>
  <cols>
    <col min="1" max="1" width="2.25" style="36" customWidth="1"/>
    <col min="2" max="2" width="46.75" style="36" bestFit="1" customWidth="1"/>
    <col min="3" max="3" width="2" style="36" customWidth="1"/>
    <col min="4" max="4" width="11.625" style="36" bestFit="1" customWidth="1"/>
    <col min="5" max="5" width="2.625" style="36" customWidth="1"/>
    <col min="6" max="6" width="9.75" style="59" customWidth="1"/>
    <col min="7" max="7" width="2.25" style="36" customWidth="1"/>
    <col min="8" max="8" width="9.5" style="36" bestFit="1" customWidth="1"/>
    <col min="9" max="9" width="2.25" style="36" customWidth="1"/>
    <col min="10" max="10" width="8.875" style="36"/>
    <col min="11" max="11" width="2" style="36" customWidth="1"/>
    <col min="12" max="12" width="16.125" style="36" bestFit="1" customWidth="1"/>
    <col min="13" max="13" width="3.75" style="36" customWidth="1"/>
    <col min="14" max="14" width="16.125" style="36" bestFit="1" customWidth="1"/>
    <col min="15" max="15" width="8.875" style="36"/>
    <col min="16" max="16" width="3.875" style="36" customWidth="1"/>
    <col min="17" max="17" width="27.125" style="36" bestFit="1" customWidth="1"/>
    <col min="18" max="18" width="4.625" style="36" customWidth="1"/>
    <col min="19" max="19" width="2.75" style="36" customWidth="1"/>
    <col min="20" max="20" width="24.875" style="36" bestFit="1" customWidth="1"/>
    <col min="21" max="21" width="2.75" style="36" customWidth="1"/>
    <col min="22" max="22" width="11.625" style="36" bestFit="1" customWidth="1"/>
    <col min="23" max="23" width="2.375" style="36" customWidth="1"/>
    <col min="24" max="24" width="27.125" style="36" bestFit="1" customWidth="1"/>
    <col min="25" max="25" width="8.875" style="67"/>
    <col min="26" max="26" width="2.5" style="36" customWidth="1"/>
    <col min="27" max="27" width="27.125" style="36" bestFit="1" customWidth="1"/>
    <col min="28" max="28" width="8.875" style="67"/>
    <col min="29" max="29" width="2.5" style="36" customWidth="1"/>
    <col min="30" max="30" width="27.125" style="36" bestFit="1" customWidth="1"/>
    <col min="31" max="31" width="8.875" style="67"/>
    <col min="32" max="32" width="8.875" style="36"/>
    <col min="33" max="33" width="11.625" style="36" bestFit="1" customWidth="1"/>
    <col min="34" max="16384" width="8.875" style="36"/>
  </cols>
  <sheetData>
    <row r="1" spans="2:33" s="64" customFormat="1" ht="18" customHeight="1">
      <c r="B1" s="64" t="s">
        <v>136</v>
      </c>
      <c r="D1" s="64" t="s">
        <v>140</v>
      </c>
      <c r="F1" s="64" t="s">
        <v>273</v>
      </c>
      <c r="H1" s="64" t="s">
        <v>274</v>
      </c>
      <c r="J1" s="64" t="s">
        <v>155</v>
      </c>
      <c r="L1" s="64" t="s">
        <v>158</v>
      </c>
      <c r="N1" s="64" t="s">
        <v>167</v>
      </c>
      <c r="Q1" s="65" t="s">
        <v>5</v>
      </c>
      <c r="T1" s="64" t="s">
        <v>193</v>
      </c>
      <c r="V1" s="64" t="s">
        <v>201</v>
      </c>
      <c r="X1" s="65" t="s">
        <v>197</v>
      </c>
      <c r="Y1" s="66"/>
      <c r="AA1" s="65" t="s">
        <v>205</v>
      </c>
      <c r="AB1" s="66"/>
      <c r="AD1" s="65" t="s">
        <v>227</v>
      </c>
      <c r="AE1" s="66"/>
    </row>
    <row r="2" spans="2:33" ht="18" customHeight="1">
      <c r="L2" s="62"/>
      <c r="N2" s="62"/>
    </row>
    <row r="3" spans="2:33" ht="18" customHeight="1">
      <c r="B3" s="36" t="s">
        <v>234</v>
      </c>
      <c r="D3" s="36" t="s">
        <v>141</v>
      </c>
      <c r="F3" s="59" t="s">
        <v>152</v>
      </c>
      <c r="H3" s="312" t="s">
        <v>260</v>
      </c>
      <c r="J3" s="36" t="s">
        <v>156</v>
      </c>
      <c r="L3" s="62" t="s">
        <v>159</v>
      </c>
      <c r="N3" s="62" t="s">
        <v>168</v>
      </c>
      <c r="Q3" s="3" t="s">
        <v>176</v>
      </c>
      <c r="R3" s="411">
        <v>18</v>
      </c>
      <c r="T3" s="36" t="s">
        <v>194</v>
      </c>
      <c r="V3" s="36" t="s">
        <v>203</v>
      </c>
      <c r="X3" s="3" t="s">
        <v>176</v>
      </c>
      <c r="Y3" s="68">
        <v>170</v>
      </c>
      <c r="AA3" s="3" t="s">
        <v>176</v>
      </c>
      <c r="AB3" s="68">
        <v>150</v>
      </c>
      <c r="AD3" s="3" t="s">
        <v>176</v>
      </c>
      <c r="AE3" s="68">
        <v>80</v>
      </c>
      <c r="AG3" s="36" t="s">
        <v>229</v>
      </c>
    </row>
    <row r="4" spans="2:33" ht="18" customHeight="1">
      <c r="L4" s="62"/>
      <c r="N4" s="62"/>
      <c r="Q4" s="3" t="s">
        <v>177</v>
      </c>
      <c r="R4" s="411">
        <v>62</v>
      </c>
      <c r="X4" s="3" t="s">
        <v>177</v>
      </c>
      <c r="Y4" s="68">
        <v>330</v>
      </c>
      <c r="AA4" s="3" t="s">
        <v>177</v>
      </c>
      <c r="AB4" s="68">
        <v>320</v>
      </c>
      <c r="AD4" s="3" t="s">
        <v>177</v>
      </c>
      <c r="AE4" s="68">
        <v>80</v>
      </c>
    </row>
    <row r="5" spans="2:33" ht="18" customHeight="1">
      <c r="B5" s="36" t="s">
        <v>235</v>
      </c>
      <c r="D5" s="36" t="s">
        <v>143</v>
      </c>
      <c r="F5" s="59" t="s">
        <v>153</v>
      </c>
      <c r="H5" s="36" t="s">
        <v>259</v>
      </c>
      <c r="L5" s="62" t="s">
        <v>160</v>
      </c>
      <c r="N5" s="62" t="s">
        <v>169</v>
      </c>
      <c r="Q5" s="3" t="s">
        <v>178</v>
      </c>
      <c r="R5" s="411">
        <v>165</v>
      </c>
      <c r="T5" s="36" t="s">
        <v>195</v>
      </c>
      <c r="V5" s="36" t="s">
        <v>204</v>
      </c>
      <c r="X5" s="3" t="s">
        <v>178</v>
      </c>
      <c r="Y5" s="68">
        <v>530</v>
      </c>
      <c r="AA5" s="3" t="s">
        <v>178</v>
      </c>
      <c r="AB5" s="68">
        <v>520</v>
      </c>
      <c r="AD5" s="3" t="s">
        <v>178</v>
      </c>
      <c r="AE5" s="68">
        <v>80</v>
      </c>
    </row>
    <row r="6" spans="2:33" ht="18" customHeight="1">
      <c r="L6" s="62"/>
      <c r="N6" s="62"/>
      <c r="Q6" s="3" t="s">
        <v>179</v>
      </c>
      <c r="R6" s="411">
        <v>250</v>
      </c>
      <c r="X6" s="3" t="s">
        <v>179</v>
      </c>
      <c r="Y6" s="68">
        <v>730</v>
      </c>
      <c r="AA6" s="3" t="s">
        <v>179</v>
      </c>
      <c r="AB6" s="68">
        <v>710</v>
      </c>
      <c r="AD6" s="3" t="s">
        <v>179</v>
      </c>
      <c r="AE6" s="68">
        <v>80</v>
      </c>
    </row>
    <row r="7" spans="2:33" ht="18" customHeight="1">
      <c r="B7" s="36" t="s">
        <v>236</v>
      </c>
      <c r="D7" s="36" t="s">
        <v>142</v>
      </c>
      <c r="F7" s="59" t="s">
        <v>154</v>
      </c>
      <c r="H7" s="36" t="s">
        <v>269</v>
      </c>
      <c r="J7" s="64" t="s">
        <v>309</v>
      </c>
      <c r="L7" s="62" t="s">
        <v>262</v>
      </c>
      <c r="N7" s="36" t="s">
        <v>170</v>
      </c>
      <c r="Q7" s="482" t="s">
        <v>299</v>
      </c>
      <c r="R7" s="411"/>
      <c r="T7" s="36" t="s">
        <v>196</v>
      </c>
      <c r="X7" s="482" t="s">
        <v>299</v>
      </c>
      <c r="Y7" s="411"/>
      <c r="AA7" s="482" t="s">
        <v>299</v>
      </c>
      <c r="AB7" s="411"/>
      <c r="AD7" s="482" t="s">
        <v>299</v>
      </c>
      <c r="AE7" s="483">
        <v>80</v>
      </c>
    </row>
    <row r="8" spans="2:33" ht="18" customHeight="1">
      <c r="L8" s="62"/>
      <c r="Q8" s="3" t="s">
        <v>180</v>
      </c>
      <c r="R8" s="411">
        <v>12</v>
      </c>
      <c r="X8" s="3" t="s">
        <v>180</v>
      </c>
      <c r="Y8" s="68">
        <v>170</v>
      </c>
      <c r="AA8" s="3" t="s">
        <v>180</v>
      </c>
      <c r="AB8" s="68">
        <v>150</v>
      </c>
      <c r="AD8" s="3" t="s">
        <v>180</v>
      </c>
      <c r="AE8" s="68">
        <v>80</v>
      </c>
    </row>
    <row r="9" spans="2:33" ht="18" customHeight="1">
      <c r="B9" s="36" t="s">
        <v>237</v>
      </c>
      <c r="D9" s="36" t="s">
        <v>144</v>
      </c>
      <c r="F9" s="59" t="s">
        <v>270</v>
      </c>
      <c r="H9" s="36" t="s">
        <v>261</v>
      </c>
      <c r="J9" s="59" t="s">
        <v>312</v>
      </c>
      <c r="L9" s="62" t="s">
        <v>161</v>
      </c>
      <c r="N9" s="62" t="s">
        <v>171</v>
      </c>
      <c r="Q9" s="3" t="s">
        <v>181</v>
      </c>
      <c r="R9" s="411">
        <v>125</v>
      </c>
      <c r="X9" s="3" t="s">
        <v>181</v>
      </c>
      <c r="Y9" s="68">
        <v>330</v>
      </c>
      <c r="AA9" s="3" t="s">
        <v>181</v>
      </c>
      <c r="AB9" s="68">
        <v>320</v>
      </c>
      <c r="AD9" s="3" t="s">
        <v>181</v>
      </c>
      <c r="AE9" s="68">
        <v>80</v>
      </c>
    </row>
    <row r="10" spans="2:33" ht="18" customHeight="1">
      <c r="H10" s="59"/>
      <c r="L10" s="62"/>
      <c r="Q10" s="3" t="s">
        <v>182</v>
      </c>
      <c r="R10" s="411">
        <v>170</v>
      </c>
      <c r="X10" s="3" t="s">
        <v>206</v>
      </c>
      <c r="Y10" s="68">
        <v>1000</v>
      </c>
      <c r="AA10" s="3" t="s">
        <v>182</v>
      </c>
      <c r="AB10" s="68">
        <v>990</v>
      </c>
      <c r="AD10" s="3" t="s">
        <v>182</v>
      </c>
      <c r="AE10" s="68">
        <v>80</v>
      </c>
    </row>
    <row r="11" spans="2:33" ht="18" customHeight="1">
      <c r="B11" s="36" t="s">
        <v>238</v>
      </c>
      <c r="D11" s="36" t="s">
        <v>145</v>
      </c>
      <c r="H11" s="36" t="s">
        <v>138</v>
      </c>
      <c r="J11" s="59" t="s">
        <v>310</v>
      </c>
      <c r="L11" s="62" t="s">
        <v>162</v>
      </c>
      <c r="N11" s="36" t="s">
        <v>172</v>
      </c>
      <c r="Q11" s="360" t="s">
        <v>264</v>
      </c>
      <c r="R11" s="361">
        <v>125</v>
      </c>
      <c r="X11" s="360" t="s">
        <v>264</v>
      </c>
      <c r="Y11" s="363">
        <v>330</v>
      </c>
      <c r="AA11" s="360" t="s">
        <v>264</v>
      </c>
      <c r="AB11" s="363">
        <v>320</v>
      </c>
      <c r="AD11" s="360" t="s">
        <v>264</v>
      </c>
      <c r="AE11" s="363">
        <v>80</v>
      </c>
    </row>
    <row r="12" spans="2:33" ht="18" customHeight="1">
      <c r="L12" s="62"/>
      <c r="Q12" s="3" t="s">
        <v>297</v>
      </c>
      <c r="R12" s="411">
        <v>40</v>
      </c>
      <c r="X12" s="3" t="s">
        <v>297</v>
      </c>
      <c r="Y12" s="68">
        <v>170</v>
      </c>
      <c r="AA12" s="3" t="s">
        <v>297</v>
      </c>
      <c r="AB12" s="68">
        <v>150</v>
      </c>
      <c r="AD12" s="3" t="s">
        <v>297</v>
      </c>
      <c r="AE12" s="68">
        <v>80</v>
      </c>
    </row>
    <row r="13" spans="2:33" ht="18" customHeight="1">
      <c r="B13" s="36" t="s">
        <v>239</v>
      </c>
      <c r="D13" s="36" t="s">
        <v>146</v>
      </c>
      <c r="H13" s="312" t="s">
        <v>271</v>
      </c>
      <c r="J13" s="59" t="s">
        <v>311</v>
      </c>
      <c r="L13" s="62" t="s">
        <v>163</v>
      </c>
      <c r="N13" s="36" t="s">
        <v>173</v>
      </c>
      <c r="Q13" s="360" t="s">
        <v>298</v>
      </c>
      <c r="R13" s="361">
        <v>15</v>
      </c>
      <c r="X13" s="360" t="s">
        <v>298</v>
      </c>
      <c r="Y13" s="68">
        <v>170</v>
      </c>
      <c r="AA13" s="360" t="s">
        <v>298</v>
      </c>
      <c r="AB13" s="68">
        <v>150</v>
      </c>
      <c r="AD13" s="360" t="s">
        <v>298</v>
      </c>
      <c r="AE13" s="68">
        <v>80</v>
      </c>
    </row>
    <row r="14" spans="2:33" ht="18" customHeight="1">
      <c r="H14" s="312"/>
      <c r="L14" s="62"/>
      <c r="Q14" s="3" t="s">
        <v>183</v>
      </c>
      <c r="R14" s="361">
        <v>169</v>
      </c>
      <c r="X14" s="3" t="s">
        <v>183</v>
      </c>
      <c r="Y14" s="68">
        <v>330</v>
      </c>
      <c r="AA14" s="3" t="s">
        <v>183</v>
      </c>
      <c r="AB14" s="68">
        <v>320</v>
      </c>
      <c r="AD14" s="3" t="s">
        <v>183</v>
      </c>
      <c r="AE14" s="68">
        <v>80</v>
      </c>
    </row>
    <row r="15" spans="2:33" ht="18" customHeight="1">
      <c r="B15" s="36" t="s">
        <v>240</v>
      </c>
      <c r="D15" s="36" t="s">
        <v>147</v>
      </c>
      <c r="H15" s="390" t="s">
        <v>272</v>
      </c>
      <c r="L15" s="62" t="s">
        <v>164</v>
      </c>
      <c r="N15" s="36" t="s">
        <v>174</v>
      </c>
      <c r="Q15" s="3" t="s">
        <v>279</v>
      </c>
      <c r="R15" s="411">
        <v>170</v>
      </c>
      <c r="X15" s="3" t="s">
        <v>207</v>
      </c>
      <c r="Y15" s="68">
        <v>1000</v>
      </c>
      <c r="AA15" s="3" t="s">
        <v>207</v>
      </c>
      <c r="AB15" s="68">
        <v>990</v>
      </c>
      <c r="AD15" s="3" t="s">
        <v>207</v>
      </c>
      <c r="AE15" s="68">
        <v>80</v>
      </c>
    </row>
    <row r="16" spans="2:33" ht="18" customHeight="1">
      <c r="L16" s="62"/>
      <c r="Q16" s="482" t="s">
        <v>300</v>
      </c>
      <c r="R16" s="411"/>
      <c r="X16" s="482" t="s">
        <v>300</v>
      </c>
      <c r="Y16" s="411"/>
      <c r="AA16" s="482" t="s">
        <v>300</v>
      </c>
      <c r="AB16" s="411"/>
      <c r="AD16" s="482" t="s">
        <v>300</v>
      </c>
      <c r="AE16" s="483">
        <v>80</v>
      </c>
    </row>
    <row r="17" spans="2:31" ht="18" customHeight="1">
      <c r="B17" s="36" t="s">
        <v>241</v>
      </c>
      <c r="D17" s="36" t="s">
        <v>148</v>
      </c>
      <c r="L17" s="62" t="s">
        <v>165</v>
      </c>
      <c r="Q17" s="3" t="s">
        <v>184</v>
      </c>
      <c r="R17" s="411">
        <v>18</v>
      </c>
      <c r="X17" s="3" t="s">
        <v>184</v>
      </c>
      <c r="Y17" s="68">
        <v>170</v>
      </c>
      <c r="AA17" s="3" t="s">
        <v>184</v>
      </c>
      <c r="AB17" s="68">
        <v>150</v>
      </c>
      <c r="AD17" s="3" t="s">
        <v>184</v>
      </c>
      <c r="AE17" s="68">
        <v>80</v>
      </c>
    </row>
    <row r="18" spans="2:31" ht="18" customHeight="1">
      <c r="H18" s="391" t="s">
        <v>275</v>
      </c>
      <c r="L18" s="62"/>
      <c r="N18" s="391" t="s">
        <v>282</v>
      </c>
      <c r="Q18" s="3" t="s">
        <v>278</v>
      </c>
      <c r="R18" s="361">
        <v>169</v>
      </c>
      <c r="X18" s="3" t="s">
        <v>278</v>
      </c>
      <c r="Y18" s="68">
        <v>330</v>
      </c>
      <c r="AA18" s="3" t="s">
        <v>278</v>
      </c>
      <c r="AB18" s="68">
        <v>320</v>
      </c>
      <c r="AD18" s="3" t="s">
        <v>278</v>
      </c>
      <c r="AE18" s="68">
        <v>80</v>
      </c>
    </row>
    <row r="19" spans="2:31" ht="18" customHeight="1">
      <c r="B19" s="36" t="s">
        <v>242</v>
      </c>
      <c r="D19" s="36" t="s">
        <v>149</v>
      </c>
      <c r="L19" s="62" t="s">
        <v>166</v>
      </c>
      <c r="Q19" s="482" t="s">
        <v>301</v>
      </c>
      <c r="R19" s="411"/>
      <c r="X19" s="482" t="s">
        <v>301</v>
      </c>
      <c r="Y19" s="411"/>
      <c r="AA19" s="482" t="s">
        <v>301</v>
      </c>
      <c r="AB19" s="411"/>
      <c r="AD19" s="482" t="s">
        <v>301</v>
      </c>
      <c r="AE19" s="483">
        <v>80</v>
      </c>
    </row>
    <row r="20" spans="2:31" ht="18" customHeight="1">
      <c r="H20" s="36" t="s">
        <v>254</v>
      </c>
      <c r="L20" s="62"/>
      <c r="N20" s="36" t="s">
        <v>213</v>
      </c>
      <c r="Q20" s="3" t="s">
        <v>185</v>
      </c>
      <c r="R20" s="481">
        <v>15</v>
      </c>
      <c r="X20" s="3" t="s">
        <v>185</v>
      </c>
      <c r="Y20" s="68">
        <v>170</v>
      </c>
      <c r="AA20" s="3" t="s">
        <v>185</v>
      </c>
      <c r="AB20" s="68">
        <v>150</v>
      </c>
      <c r="AD20" s="3" t="s">
        <v>185</v>
      </c>
      <c r="AE20" s="68">
        <v>80</v>
      </c>
    </row>
    <row r="21" spans="2:31" ht="18" customHeight="1">
      <c r="B21" s="36" t="s">
        <v>313</v>
      </c>
      <c r="D21" s="36" t="s">
        <v>150</v>
      </c>
      <c r="L21" s="62" t="s">
        <v>263</v>
      </c>
      <c r="Q21" s="3" t="s">
        <v>186</v>
      </c>
      <c r="R21" s="481">
        <v>21</v>
      </c>
      <c r="X21" s="3" t="s">
        <v>186</v>
      </c>
      <c r="Y21" s="68">
        <v>170</v>
      </c>
      <c r="AA21" s="3" t="s">
        <v>186</v>
      </c>
      <c r="AB21" s="68">
        <v>150</v>
      </c>
      <c r="AD21" s="3" t="s">
        <v>186</v>
      </c>
      <c r="AE21" s="68">
        <v>80</v>
      </c>
    </row>
    <row r="22" spans="2:31" ht="18" customHeight="1">
      <c r="H22" s="36" t="s">
        <v>255</v>
      </c>
      <c r="L22" s="62"/>
      <c r="N22" s="36" t="s">
        <v>15</v>
      </c>
      <c r="Q22" s="3" t="s">
        <v>187</v>
      </c>
      <c r="R22" s="481">
        <v>12</v>
      </c>
      <c r="X22" s="3" t="s">
        <v>187</v>
      </c>
      <c r="Y22" s="68">
        <v>170</v>
      </c>
      <c r="AA22" s="3" t="s">
        <v>187</v>
      </c>
      <c r="AB22" s="68">
        <v>150</v>
      </c>
      <c r="AD22" s="3" t="s">
        <v>187</v>
      </c>
      <c r="AE22" s="68">
        <v>80</v>
      </c>
    </row>
    <row r="23" spans="2:31" ht="18" customHeight="1">
      <c r="B23" s="36" t="s">
        <v>243</v>
      </c>
      <c r="D23" s="36" t="s">
        <v>151</v>
      </c>
      <c r="H23" s="204"/>
      <c r="L23" s="62" t="s">
        <v>252</v>
      </c>
      <c r="Q23" s="3" t="s">
        <v>188</v>
      </c>
      <c r="R23" s="481">
        <v>13</v>
      </c>
      <c r="X23" s="3" t="s">
        <v>188</v>
      </c>
      <c r="Y23" s="68">
        <v>170</v>
      </c>
      <c r="AA23" s="3" t="s">
        <v>188</v>
      </c>
      <c r="AB23" s="68">
        <v>150</v>
      </c>
      <c r="AD23" s="3" t="s">
        <v>188</v>
      </c>
      <c r="AE23" s="68">
        <v>80</v>
      </c>
    </row>
    <row r="24" spans="2:31" ht="18" customHeight="1">
      <c r="H24" s="204"/>
      <c r="N24" s="36" t="s">
        <v>283</v>
      </c>
      <c r="Q24" s="3" t="s">
        <v>189</v>
      </c>
      <c r="R24" s="361">
        <v>169</v>
      </c>
      <c r="X24" s="3" t="s">
        <v>189</v>
      </c>
      <c r="Y24" s="68">
        <v>330</v>
      </c>
      <c r="AA24" s="3" t="s">
        <v>189</v>
      </c>
      <c r="AB24" s="68">
        <v>320</v>
      </c>
      <c r="AD24" s="3" t="s">
        <v>189</v>
      </c>
      <c r="AE24" s="68">
        <v>80</v>
      </c>
    </row>
    <row r="25" spans="2:31" ht="18" customHeight="1">
      <c r="B25" s="36" t="s">
        <v>244</v>
      </c>
      <c r="H25" s="204"/>
      <c r="L25" s="62" t="s">
        <v>250</v>
      </c>
      <c r="Q25" s="482" t="s">
        <v>302</v>
      </c>
      <c r="R25" s="361"/>
      <c r="X25" s="482" t="s">
        <v>302</v>
      </c>
      <c r="Y25" s="361"/>
      <c r="AA25" s="482" t="s">
        <v>302</v>
      </c>
      <c r="AB25" s="361"/>
      <c r="AD25" s="482" t="s">
        <v>302</v>
      </c>
      <c r="AE25" s="361"/>
    </row>
    <row r="26" spans="2:31" ht="18" customHeight="1">
      <c r="H26" s="204"/>
      <c r="L26" s="62"/>
      <c r="N26" s="36" t="s">
        <v>6</v>
      </c>
      <c r="Q26" s="360" t="s">
        <v>265</v>
      </c>
      <c r="R26" s="481">
        <v>13</v>
      </c>
      <c r="X26" s="360" t="s">
        <v>265</v>
      </c>
      <c r="Y26" s="363">
        <v>170</v>
      </c>
      <c r="AA26" s="360" t="s">
        <v>265</v>
      </c>
      <c r="AB26" s="363">
        <v>150</v>
      </c>
      <c r="AD26" s="360" t="s">
        <v>265</v>
      </c>
      <c r="AE26" s="363">
        <v>80</v>
      </c>
    </row>
    <row r="27" spans="2:31" ht="18" customHeight="1">
      <c r="B27" s="36" t="s">
        <v>245</v>
      </c>
      <c r="H27" s="204"/>
      <c r="L27" s="62" t="s">
        <v>251</v>
      </c>
      <c r="Q27" s="362" t="s">
        <v>267</v>
      </c>
      <c r="R27" s="481">
        <v>13</v>
      </c>
      <c r="X27" s="362" t="s">
        <v>267</v>
      </c>
      <c r="Y27" s="363">
        <v>170</v>
      </c>
      <c r="AA27" s="362" t="s">
        <v>267</v>
      </c>
      <c r="AB27" s="363">
        <v>150</v>
      </c>
      <c r="AD27" s="362" t="s">
        <v>267</v>
      </c>
      <c r="AE27" s="363">
        <v>80</v>
      </c>
    </row>
    <row r="28" spans="2:31" ht="18" customHeight="1">
      <c r="H28" s="204"/>
      <c r="Q28" s="360" t="s">
        <v>266</v>
      </c>
      <c r="R28" s="361" t="s">
        <v>4</v>
      </c>
      <c r="X28" s="360" t="s">
        <v>266</v>
      </c>
      <c r="Y28" s="361"/>
      <c r="AA28" s="360" t="s">
        <v>266</v>
      </c>
      <c r="AB28" s="361"/>
      <c r="AD28" s="360" t="s">
        <v>266</v>
      </c>
      <c r="AE28" s="361"/>
    </row>
    <row r="29" spans="2:31" ht="18" customHeight="1">
      <c r="B29" s="36" t="s">
        <v>246</v>
      </c>
      <c r="H29" s="204"/>
      <c r="L29" s="62"/>
      <c r="N29" s="391" t="s">
        <v>73</v>
      </c>
      <c r="Q29" s="360" t="s">
        <v>268</v>
      </c>
      <c r="R29" s="361" t="s">
        <v>4</v>
      </c>
      <c r="X29" s="360" t="s">
        <v>268</v>
      </c>
      <c r="Y29" s="361"/>
      <c r="AA29" s="360" t="s">
        <v>268</v>
      </c>
      <c r="AB29" s="361"/>
      <c r="AD29" s="360" t="s">
        <v>268</v>
      </c>
      <c r="AE29" s="361"/>
    </row>
    <row r="30" spans="2:31" ht="18" customHeight="1">
      <c r="H30" s="204"/>
    </row>
    <row r="31" spans="2:31" ht="18" customHeight="1">
      <c r="B31" s="36" t="s">
        <v>247</v>
      </c>
      <c r="H31" s="204"/>
      <c r="N31" s="36" t="s">
        <v>9</v>
      </c>
    </row>
    <row r="32" spans="2:31" ht="18" customHeight="1">
      <c r="H32" s="204"/>
    </row>
    <row r="33" spans="2:14" ht="18" customHeight="1">
      <c r="B33" s="36" t="s">
        <v>248</v>
      </c>
      <c r="H33" s="204"/>
      <c r="N33" s="36" t="s">
        <v>284</v>
      </c>
    </row>
    <row r="34" spans="2:14" ht="18" customHeight="1">
      <c r="H34" s="204"/>
    </row>
    <row r="35" spans="2:14" ht="18" customHeight="1">
      <c r="B35" s="36" t="s">
        <v>286</v>
      </c>
      <c r="H35" s="204"/>
      <c r="N35" s="36" t="s">
        <v>285</v>
      </c>
    </row>
    <row r="36" spans="2:14" ht="18" customHeight="1">
      <c r="H36" s="204"/>
    </row>
    <row r="37" spans="2:14" ht="18" customHeight="1">
      <c r="B37" s="36" t="s">
        <v>314</v>
      </c>
      <c r="H37" s="204"/>
    </row>
    <row r="38" spans="2:14" ht="18" customHeight="1">
      <c r="H38" s="204"/>
    </row>
    <row r="39" spans="2:14" ht="18" customHeight="1">
      <c r="H39" s="204"/>
    </row>
    <row r="40" spans="2:14" ht="18" customHeight="1">
      <c r="H40" s="204"/>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01ED6-3401-44CF-94F8-56A87BB46FC1}">
  <sheetPr>
    <tabColor rgb="FFFF0000"/>
  </sheetPr>
  <dimension ref="A1:GM120"/>
  <sheetViews>
    <sheetView tabSelected="1" view="pageBreakPreview" topLeftCell="A101" zoomScale="80" zoomScaleNormal="80" zoomScaleSheetLayoutView="80" workbookViewId="0">
      <selection activeCell="G15" sqref="G15:G16"/>
    </sheetView>
  </sheetViews>
  <sheetFormatPr defaultColWidth="9" defaultRowHeight="18" customHeight="1"/>
  <cols>
    <col min="1" max="1" width="6.75" style="32" bestFit="1" customWidth="1"/>
    <col min="2" max="2" width="4.625" style="32" customWidth="1"/>
    <col min="3" max="4" width="4.25" style="31" customWidth="1"/>
    <col min="5" max="5" width="5.25" style="32" customWidth="1"/>
    <col min="6" max="6" width="8.5" style="31" bestFit="1" customWidth="1"/>
    <col min="7" max="7" width="20.625" style="32" customWidth="1"/>
    <col min="8" max="9" width="7.5" style="31" customWidth="1"/>
    <col min="10" max="10" width="13.625" style="32" bestFit="1" customWidth="1"/>
    <col min="11" max="11" width="30.625" style="31" customWidth="1"/>
    <col min="12" max="12" width="22.125" style="32" bestFit="1" customWidth="1"/>
    <col min="13" max="13" width="30.625" style="31" customWidth="1"/>
    <col min="14" max="14" width="6.875" style="32" customWidth="1"/>
    <col min="15" max="15" width="7.375" style="32" customWidth="1"/>
    <col min="16" max="16" width="21.875" style="31" bestFit="1" customWidth="1"/>
    <col min="17" max="17" width="14.75" style="31" bestFit="1" customWidth="1"/>
    <col min="18" max="18" width="7.125" style="31" customWidth="1"/>
    <col min="19" max="19" width="6.75" style="31" customWidth="1"/>
    <col min="20" max="20" width="4.5" style="32" customWidth="1"/>
    <col min="21" max="21" width="7.125" style="31" customWidth="1"/>
    <col min="22" max="27" width="10.625" style="31" customWidth="1"/>
    <col min="28" max="28" width="7.125" style="31" hidden="1" customWidth="1"/>
    <col min="29" max="29" width="6.625" style="31" hidden="1" customWidth="1"/>
    <col min="30" max="30" width="4.5" style="31" hidden="1" customWidth="1"/>
    <col min="31" max="31" width="7.75" style="31" hidden="1" customWidth="1"/>
    <col min="32" max="37" width="10.625" style="31" hidden="1" customWidth="1"/>
    <col min="38" max="38" width="7.125" style="31" customWidth="1"/>
    <col min="39" max="39" width="6.625" style="31" customWidth="1"/>
    <col min="40" max="40" width="4.5" style="31" customWidth="1"/>
    <col min="41" max="41" width="7.75" style="31" customWidth="1"/>
    <col min="42" max="47" width="10.625" style="31" customWidth="1"/>
    <col min="48" max="49" width="6.625" style="31" customWidth="1"/>
    <col min="50" max="50" width="4.5" style="31" customWidth="1"/>
    <col min="51" max="51" width="7.75" style="31" customWidth="1"/>
    <col min="52" max="57" width="10.625" style="31" customWidth="1"/>
    <col min="58" max="59" width="6.625" style="31" customWidth="1"/>
    <col min="60" max="60" width="4.5" style="31" customWidth="1"/>
    <col min="61" max="61" width="7.75" style="31" customWidth="1"/>
    <col min="62" max="67" width="10.625" style="31" customWidth="1"/>
    <col min="68" max="69" width="6.625" style="31" customWidth="1"/>
    <col min="70" max="70" width="4.5" style="31" customWidth="1"/>
    <col min="71" max="71" width="7.75" style="31" customWidth="1"/>
    <col min="72" max="77" width="10.625" style="31" customWidth="1"/>
    <col min="78" max="79" width="6.625" style="31" customWidth="1"/>
    <col min="80" max="80" width="4.5" style="31" customWidth="1"/>
    <col min="81" max="81" width="7.75" style="31" customWidth="1"/>
    <col min="82" max="87" width="10.625" style="31" customWidth="1"/>
    <col min="88" max="88" width="4.5" style="31" customWidth="1"/>
    <col min="89" max="89" width="7.75" style="31" customWidth="1"/>
    <col min="90" max="93" width="10.625" style="31" customWidth="1"/>
    <col min="94" max="95" width="6.625" style="31" customWidth="1"/>
    <col min="96" max="96" width="4.5" style="31" customWidth="1"/>
    <col min="97" max="97" width="7.75" style="31" customWidth="1"/>
    <col min="98" max="103" width="10.625" style="31" customWidth="1"/>
    <col min="104" max="105" width="6.625" style="31" customWidth="1"/>
    <col min="106" max="106" width="4.5" style="31" customWidth="1"/>
    <col min="107" max="107" width="7.75" style="31" customWidth="1"/>
    <col min="108" max="113" width="10.625" style="31" customWidth="1"/>
    <col min="114" max="115" width="6.625" style="31" customWidth="1"/>
    <col min="116" max="116" width="4.5" style="31" customWidth="1"/>
    <col min="117" max="117" width="7.75" style="31" customWidth="1"/>
    <col min="118" max="123" width="10.625" style="31" customWidth="1"/>
    <col min="124" max="125" width="6.625" style="31" customWidth="1"/>
    <col min="126" max="126" width="4.5" style="31" customWidth="1"/>
    <col min="127" max="127" width="7.75" style="31" customWidth="1"/>
    <col min="128" max="133" width="10.625" style="31" customWidth="1"/>
    <col min="134" max="135" width="6.625" style="31" customWidth="1"/>
    <col min="136" max="136" width="4.5" style="31" customWidth="1"/>
    <col min="137" max="137" width="7.75" style="31" customWidth="1"/>
    <col min="138" max="143" width="10.625" style="31" customWidth="1"/>
    <col min="144" max="144" width="4.5" style="31" customWidth="1"/>
    <col min="145" max="145" width="6.625" style="31" customWidth="1"/>
    <col min="146" max="149" width="10.625" style="31" customWidth="1"/>
    <col min="150" max="150" width="4.375" style="31" customWidth="1"/>
    <col min="151" max="151" width="7.375" style="31" customWidth="1"/>
    <col min="152" max="155" width="10.625" style="31" customWidth="1"/>
    <col min="156" max="156" width="6.75" style="31" customWidth="1"/>
    <col min="157" max="157" width="4.5" style="31" customWidth="1"/>
    <col min="158" max="158" width="7.75" style="31" customWidth="1"/>
    <col min="159" max="168" width="10.625" style="31" customWidth="1"/>
    <col min="169" max="170" width="10.625" style="31" hidden="1" customWidth="1"/>
    <col min="171" max="194" width="10.625" style="31" customWidth="1"/>
    <col min="195" max="195" width="30.625" style="31" customWidth="1"/>
    <col min="196" max="16384" width="9" style="31"/>
  </cols>
  <sheetData>
    <row r="1" spans="1:195" ht="18" customHeight="1" thickBot="1">
      <c r="A1" s="31"/>
      <c r="B1" s="31"/>
      <c r="C1" s="412" t="s">
        <v>280</v>
      </c>
      <c r="E1" s="31"/>
      <c r="N1" s="31"/>
      <c r="O1" s="31"/>
      <c r="AX1" s="33"/>
      <c r="AY1" s="33"/>
      <c r="AZ1" s="33"/>
      <c r="BH1" s="33"/>
      <c r="BI1" s="33"/>
      <c r="BJ1" s="33"/>
      <c r="BR1" s="33"/>
      <c r="BS1" s="33"/>
      <c r="BT1" s="33"/>
      <c r="CB1" s="33"/>
      <c r="CC1" s="33"/>
      <c r="CD1" s="33"/>
      <c r="CJ1" s="33"/>
      <c r="CK1" s="33"/>
      <c r="CR1" s="33"/>
      <c r="CS1" s="33"/>
      <c r="CT1" s="33"/>
      <c r="DB1" s="33"/>
      <c r="DC1" s="33"/>
      <c r="DD1" s="33"/>
      <c r="DL1" s="33"/>
      <c r="DM1" s="33"/>
      <c r="DN1" s="33"/>
      <c r="DV1" s="33"/>
      <c r="DW1" s="33"/>
      <c r="DX1" s="33"/>
      <c r="EF1" s="33"/>
      <c r="EG1" s="33"/>
      <c r="EH1" s="33"/>
      <c r="EN1" s="33"/>
      <c r="EO1" s="33"/>
      <c r="ET1" s="33"/>
      <c r="EU1" s="33"/>
      <c r="FA1" s="33"/>
      <c r="FB1" s="33"/>
    </row>
    <row r="2" spans="1:195" ht="18" customHeight="1" thickBot="1">
      <c r="A2" s="31"/>
      <c r="B2" s="31"/>
      <c r="E2" s="31"/>
      <c r="O2" s="235"/>
      <c r="P2" s="398" t="s">
        <v>190</v>
      </c>
      <c r="AX2" s="33"/>
      <c r="AY2" s="33"/>
      <c r="AZ2" s="33"/>
      <c r="BH2" s="33"/>
      <c r="BI2" s="33"/>
      <c r="BJ2" s="33"/>
      <c r="BR2" s="33"/>
      <c r="BS2" s="33"/>
      <c r="BT2" s="33"/>
      <c r="CB2" s="33"/>
      <c r="CC2" s="33"/>
      <c r="CD2" s="33"/>
      <c r="CJ2" s="33"/>
      <c r="CK2" s="33"/>
      <c r="CR2" s="33"/>
      <c r="CS2" s="33"/>
      <c r="CT2" s="33"/>
      <c r="DB2" s="33"/>
      <c r="DC2" s="33"/>
      <c r="DD2" s="33"/>
      <c r="DL2" s="33"/>
      <c r="DM2" s="33"/>
      <c r="DN2" s="33"/>
      <c r="DV2" s="33"/>
      <c r="DW2" s="33"/>
      <c r="DX2" s="33"/>
      <c r="EF2" s="33"/>
      <c r="EG2" s="33"/>
      <c r="EH2" s="33"/>
      <c r="EN2" s="33"/>
      <c r="EO2" s="33"/>
      <c r="ET2" s="33"/>
      <c r="EU2" s="33"/>
      <c r="FA2" s="33"/>
      <c r="FB2" s="33"/>
    </row>
    <row r="3" spans="1:195" ht="18" customHeight="1" thickBot="1">
      <c r="A3" s="301"/>
      <c r="B3" s="301"/>
      <c r="C3" s="301" t="s">
        <v>90</v>
      </c>
      <c r="D3" s="301"/>
      <c r="E3" s="301"/>
      <c r="F3" s="301"/>
      <c r="G3" s="301"/>
      <c r="H3" s="301"/>
      <c r="I3" s="301"/>
      <c r="K3" s="371"/>
      <c r="L3" s="372"/>
      <c r="O3" s="63"/>
      <c r="P3" s="399"/>
      <c r="AX3" s="33"/>
      <c r="AY3" s="33"/>
      <c r="AZ3" s="33"/>
      <c r="BH3" s="33"/>
      <c r="BI3" s="33"/>
      <c r="BJ3" s="33"/>
      <c r="BR3" s="33"/>
      <c r="BS3" s="33"/>
      <c r="BT3" s="33"/>
      <c r="CB3" s="33"/>
      <c r="CC3" s="33"/>
      <c r="CD3" s="33"/>
      <c r="CJ3" s="33"/>
      <c r="CK3" s="33"/>
      <c r="CR3" s="33"/>
      <c r="CS3" s="33"/>
      <c r="CT3" s="33"/>
      <c r="DB3" s="33"/>
      <c r="DC3" s="33"/>
      <c r="DD3" s="33"/>
      <c r="DL3" s="33"/>
      <c r="DM3" s="33"/>
      <c r="DN3" s="33"/>
      <c r="DV3" s="33"/>
      <c r="DW3" s="33"/>
      <c r="DX3" s="33"/>
      <c r="EF3" s="33"/>
      <c r="EG3" s="33"/>
      <c r="EH3" s="33"/>
      <c r="EN3" s="33"/>
      <c r="EO3" s="33"/>
      <c r="ET3" s="33"/>
      <c r="EU3" s="33"/>
      <c r="FA3" s="33"/>
      <c r="FB3" s="33"/>
    </row>
    <row r="4" spans="1:195" ht="18" customHeight="1">
      <c r="A4" s="302"/>
      <c r="B4" s="302"/>
      <c r="C4" s="302" t="s">
        <v>137</v>
      </c>
      <c r="D4" s="302"/>
      <c r="E4" s="302"/>
      <c r="F4" s="302"/>
      <c r="G4" s="302"/>
      <c r="H4" s="302"/>
      <c r="I4" s="302"/>
      <c r="K4" s="373"/>
      <c r="O4" s="236"/>
      <c r="P4" s="400" t="s">
        <v>191</v>
      </c>
      <c r="AX4" s="33"/>
      <c r="AY4" s="33"/>
      <c r="AZ4" s="33"/>
      <c r="BH4" s="33"/>
      <c r="BI4" s="33"/>
      <c r="BJ4" s="33"/>
      <c r="BR4" s="33"/>
      <c r="BS4" s="33"/>
      <c r="BT4" s="33"/>
      <c r="CB4" s="33"/>
      <c r="CC4" s="33"/>
      <c r="CD4" s="33"/>
      <c r="CJ4" s="33"/>
      <c r="CK4" s="33"/>
      <c r="CR4" s="33"/>
      <c r="CS4" s="33"/>
      <c r="CT4" s="33"/>
      <c r="DB4" s="33"/>
      <c r="DC4" s="33"/>
      <c r="DD4" s="33"/>
      <c r="DL4" s="33"/>
      <c r="DM4" s="33"/>
      <c r="DN4" s="33"/>
      <c r="DV4" s="33"/>
      <c r="DW4" s="33"/>
      <c r="DX4" s="33"/>
      <c r="EF4" s="33"/>
      <c r="EG4" s="33"/>
      <c r="EH4" s="33"/>
      <c r="EN4" s="33"/>
      <c r="EO4" s="33"/>
      <c r="ET4" s="33"/>
      <c r="EU4" s="33"/>
      <c r="FA4" s="33"/>
      <c r="FB4" s="33"/>
    </row>
    <row r="5" spans="1:195" ht="18" customHeight="1" thickBot="1">
      <c r="A5" s="31"/>
      <c r="B5" s="31"/>
      <c r="E5" s="31"/>
      <c r="O5" s="63"/>
      <c r="P5" s="399"/>
    </row>
    <row r="6" spans="1:195" ht="18" customHeight="1" thickBot="1">
      <c r="C6" s="715" t="s">
        <v>91</v>
      </c>
      <c r="D6" s="716"/>
      <c r="E6" s="716"/>
      <c r="F6" s="717"/>
      <c r="G6" s="724" t="s">
        <v>92</v>
      </c>
      <c r="H6" s="725"/>
      <c r="I6" s="725"/>
      <c r="J6" s="726"/>
      <c r="K6" s="32"/>
      <c r="O6" s="237"/>
      <c r="P6" s="401" t="s">
        <v>192</v>
      </c>
    </row>
    <row r="7" spans="1:195" ht="18" customHeight="1" thickBot="1">
      <c r="A7" s="310"/>
      <c r="B7" s="310"/>
      <c r="C7" s="718" t="s">
        <v>249</v>
      </c>
      <c r="D7" s="719"/>
      <c r="E7" s="719"/>
      <c r="F7" s="720"/>
      <c r="G7" s="721"/>
      <c r="H7" s="722"/>
      <c r="I7" s="722"/>
      <c r="J7" s="723"/>
      <c r="K7" s="311"/>
    </row>
    <row r="8" spans="1:195" ht="18" customHeight="1" thickBot="1">
      <c r="G8" s="519"/>
      <c r="H8" s="520"/>
      <c r="I8" s="520"/>
      <c r="J8" s="520"/>
    </row>
    <row r="9" spans="1:195" ht="18" customHeight="1">
      <c r="A9" s="654" t="s">
        <v>139</v>
      </c>
      <c r="B9" s="654" t="s">
        <v>296</v>
      </c>
      <c r="C9" s="603" t="s">
        <v>93</v>
      </c>
      <c r="D9" s="659"/>
      <c r="E9" s="661" t="s">
        <v>94</v>
      </c>
      <c r="F9" s="662"/>
      <c r="G9" s="544" t="s">
        <v>95</v>
      </c>
      <c r="H9" s="544" t="s">
        <v>303</v>
      </c>
      <c r="I9" s="544" t="s">
        <v>304</v>
      </c>
      <c r="J9" s="559" t="s">
        <v>97</v>
      </c>
      <c r="K9" s="560"/>
      <c r="L9" s="559" t="s">
        <v>98</v>
      </c>
      <c r="M9" s="561"/>
      <c r="N9" s="484"/>
      <c r="O9" s="489"/>
      <c r="P9" s="642" t="s">
        <v>99</v>
      </c>
      <c r="Q9" s="647" t="s">
        <v>201</v>
      </c>
      <c r="R9" s="422"/>
      <c r="S9" s="38"/>
      <c r="T9" s="37"/>
      <c r="U9" s="37"/>
      <c r="V9" s="37"/>
      <c r="W9" s="38"/>
      <c r="X9" s="38"/>
      <c r="Y9" s="38"/>
      <c r="Z9" s="38"/>
      <c r="AA9" s="38" t="s">
        <v>100</v>
      </c>
      <c r="AB9" s="38"/>
      <c r="AC9" s="38"/>
      <c r="AD9" s="38"/>
      <c r="AE9" s="37"/>
      <c r="AF9" s="37"/>
      <c r="AG9" s="38"/>
      <c r="AH9" s="38"/>
      <c r="AI9" s="38"/>
      <c r="AJ9" s="38"/>
      <c r="AK9" s="38"/>
      <c r="AL9" s="38"/>
      <c r="AM9" s="38"/>
      <c r="AN9" s="38"/>
      <c r="AO9" s="37"/>
      <c r="AP9" s="37"/>
      <c r="AQ9" s="38"/>
      <c r="AR9" s="38"/>
      <c r="AS9" s="38"/>
      <c r="AT9" s="38"/>
      <c r="AU9" s="38"/>
      <c r="AV9" s="38"/>
      <c r="AW9" s="38"/>
      <c r="AX9" s="38"/>
      <c r="AY9" s="37"/>
      <c r="AZ9" s="37"/>
      <c r="BA9" s="38"/>
      <c r="BB9" s="38"/>
      <c r="BC9" s="38"/>
      <c r="BD9" s="38"/>
      <c r="BE9" s="38"/>
      <c r="BF9" s="38"/>
      <c r="BG9" s="38"/>
      <c r="BH9" s="38"/>
      <c r="BI9" s="37"/>
      <c r="BJ9" s="37"/>
      <c r="BK9" s="38"/>
      <c r="BL9" s="38"/>
      <c r="BM9" s="38"/>
      <c r="BN9" s="38"/>
      <c r="BO9" s="38"/>
      <c r="BP9" s="38"/>
      <c r="BQ9" s="38"/>
      <c r="BR9" s="38"/>
      <c r="BS9" s="37"/>
      <c r="BT9" s="37"/>
      <c r="BU9" s="38"/>
      <c r="BV9" s="38"/>
      <c r="BW9" s="38"/>
      <c r="BX9" s="38"/>
      <c r="BY9" s="38"/>
      <c r="BZ9" s="38"/>
      <c r="CA9" s="38"/>
      <c r="CB9" s="38"/>
      <c r="CC9" s="37"/>
      <c r="CD9" s="37"/>
      <c r="CE9" s="38"/>
      <c r="CF9" s="38"/>
      <c r="CG9" s="38"/>
      <c r="CH9" s="38"/>
      <c r="CI9" s="38"/>
      <c r="CJ9" s="38"/>
      <c r="CK9" s="37"/>
      <c r="CL9" s="38"/>
      <c r="CM9" s="38"/>
      <c r="CN9" s="38"/>
      <c r="CO9" s="38"/>
      <c r="CP9" s="38"/>
      <c r="CQ9" s="38"/>
      <c r="CR9" s="38"/>
      <c r="CS9" s="37"/>
      <c r="CT9" s="37"/>
      <c r="CU9" s="38"/>
      <c r="CV9" s="38"/>
      <c r="CW9" s="38"/>
      <c r="CX9" s="38"/>
      <c r="CY9" s="38"/>
      <c r="CZ9" s="38"/>
      <c r="DA9" s="38"/>
      <c r="DB9" s="38"/>
      <c r="DC9" s="37"/>
      <c r="DD9" s="37"/>
      <c r="DE9" s="38"/>
      <c r="DF9" s="38"/>
      <c r="DG9" s="38"/>
      <c r="DH9" s="38"/>
      <c r="DI9" s="38"/>
      <c r="DJ9" s="38"/>
      <c r="DK9" s="38"/>
      <c r="DL9" s="38"/>
      <c r="DM9" s="37"/>
      <c r="DN9" s="37"/>
      <c r="DO9" s="38"/>
      <c r="DP9" s="38"/>
      <c r="DQ9" s="38"/>
      <c r="DR9" s="38"/>
      <c r="DS9" s="38"/>
      <c r="DT9" s="38"/>
      <c r="DU9" s="38"/>
      <c r="DV9" s="38"/>
      <c r="DW9" s="37"/>
      <c r="DX9" s="37"/>
      <c r="DY9" s="38"/>
      <c r="DZ9" s="38"/>
      <c r="EA9" s="38"/>
      <c r="EB9" s="38"/>
      <c r="EC9" s="38"/>
      <c r="ED9" s="38"/>
      <c r="EE9" s="38"/>
      <c r="EF9" s="38"/>
      <c r="EG9" s="37"/>
      <c r="EH9" s="37"/>
      <c r="EI9" s="38"/>
      <c r="EJ9" s="38"/>
      <c r="EK9" s="38"/>
      <c r="EL9" s="38"/>
      <c r="EM9" s="38"/>
      <c r="EN9" s="38"/>
      <c r="EO9" s="37"/>
      <c r="EP9" s="38"/>
      <c r="EQ9" s="38"/>
      <c r="ER9" s="38"/>
      <c r="ES9" s="380"/>
      <c r="ET9" s="600" t="s">
        <v>101</v>
      </c>
      <c r="EU9" s="601"/>
      <c r="EV9" s="601"/>
      <c r="EW9" s="601"/>
      <c r="EX9" s="601"/>
      <c r="EY9" s="604"/>
      <c r="EZ9" s="600" t="s">
        <v>102</v>
      </c>
      <c r="FA9" s="601"/>
      <c r="FB9" s="601"/>
      <c r="FC9" s="601"/>
      <c r="FD9" s="601"/>
      <c r="FE9" s="601"/>
      <c r="FF9" s="601"/>
      <c r="FG9" s="603" t="s">
        <v>103</v>
      </c>
      <c r="FH9" s="601"/>
      <c r="FI9" s="601"/>
      <c r="FJ9" s="604"/>
      <c r="FK9" s="603" t="s">
        <v>104</v>
      </c>
      <c r="FL9" s="606"/>
      <c r="FM9" s="606"/>
      <c r="FN9" s="606"/>
      <c r="FO9" s="606"/>
      <c r="FP9" s="606"/>
      <c r="FQ9" s="606"/>
      <c r="FR9" s="606"/>
      <c r="FS9" s="606"/>
      <c r="FT9" s="606"/>
      <c r="FU9" s="606"/>
      <c r="FV9" s="606"/>
      <c r="FW9" s="606"/>
      <c r="FX9" s="606"/>
      <c r="FY9" s="606"/>
      <c r="FZ9" s="606"/>
      <c r="GA9" s="606"/>
      <c r="GB9" s="606"/>
      <c r="GC9" s="606"/>
      <c r="GD9" s="606"/>
      <c r="GE9" s="606"/>
      <c r="GF9" s="606"/>
      <c r="GG9" s="606"/>
      <c r="GH9" s="606"/>
      <c r="GI9" s="606"/>
      <c r="GJ9" s="606"/>
      <c r="GK9" s="606"/>
      <c r="GL9" s="607"/>
      <c r="GM9" s="582" t="s">
        <v>105</v>
      </c>
    </row>
    <row r="10" spans="1:195" ht="18" customHeight="1">
      <c r="A10" s="655"/>
      <c r="B10" s="655"/>
      <c r="C10" s="657"/>
      <c r="D10" s="660"/>
      <c r="E10" s="663"/>
      <c r="F10" s="664"/>
      <c r="G10" s="545"/>
      <c r="H10" s="545"/>
      <c r="I10" s="545"/>
      <c r="J10" s="626" t="s">
        <v>305</v>
      </c>
      <c r="K10" s="626" t="s">
        <v>106</v>
      </c>
      <c r="L10" s="545" t="s">
        <v>306</v>
      </c>
      <c r="M10" s="644" t="s">
        <v>106</v>
      </c>
      <c r="N10" s="648" t="s">
        <v>308</v>
      </c>
      <c r="O10" s="651" t="s">
        <v>115</v>
      </c>
      <c r="P10" s="589"/>
      <c r="Q10" s="646"/>
      <c r="R10" s="434"/>
      <c r="S10" s="579" t="s">
        <v>107</v>
      </c>
      <c r="T10" s="579"/>
      <c r="U10" s="579"/>
      <c r="V10" s="579"/>
      <c r="W10" s="579"/>
      <c r="X10" s="579"/>
      <c r="Y10" s="579"/>
      <c r="Z10" s="579"/>
      <c r="AA10" s="579"/>
      <c r="AB10" s="579"/>
      <c r="AC10" s="579"/>
      <c r="AD10" s="579"/>
      <c r="AE10" s="579"/>
      <c r="AF10" s="579"/>
      <c r="AG10" s="579"/>
      <c r="AH10" s="579"/>
      <c r="AI10" s="579"/>
      <c r="AJ10" s="579"/>
      <c r="AK10" s="579"/>
      <c r="AL10" s="528" t="s">
        <v>289</v>
      </c>
      <c r="AM10" s="529"/>
      <c r="AN10" s="529"/>
      <c r="AO10" s="529"/>
      <c r="AP10" s="529"/>
      <c r="AQ10" s="529"/>
      <c r="AR10" s="529"/>
      <c r="AS10" s="529"/>
      <c r="AT10" s="529"/>
      <c r="AU10" s="530"/>
      <c r="AV10" s="452"/>
      <c r="AW10" s="34"/>
      <c r="AX10" s="34"/>
      <c r="AY10" s="34"/>
      <c r="AZ10" s="34"/>
      <c r="BA10" s="34"/>
      <c r="BB10" s="34"/>
      <c r="BC10" s="34"/>
      <c r="BD10" s="34"/>
      <c r="BE10" s="34"/>
      <c r="BF10" s="452"/>
      <c r="BG10" s="35"/>
      <c r="BH10" s="35"/>
      <c r="BI10" s="35"/>
      <c r="BJ10" s="35"/>
      <c r="BK10" s="35"/>
      <c r="BL10" s="35"/>
      <c r="BM10" s="35" t="s">
        <v>109</v>
      </c>
      <c r="BN10" s="35"/>
      <c r="BO10" s="35"/>
      <c r="BP10" s="463"/>
      <c r="BQ10" s="34"/>
      <c r="BR10" s="34"/>
      <c r="BS10" s="34"/>
      <c r="BT10" s="34"/>
      <c r="BU10" s="34"/>
      <c r="BV10" s="34"/>
      <c r="BW10" s="34"/>
      <c r="BX10" s="34"/>
      <c r="BY10" s="34"/>
      <c r="BZ10" s="452"/>
      <c r="CA10" s="34"/>
      <c r="CB10" s="34"/>
      <c r="CC10" s="34"/>
      <c r="CD10" s="34"/>
      <c r="CE10" s="34"/>
      <c r="CF10" s="34"/>
      <c r="CG10" s="34"/>
      <c r="CH10" s="34"/>
      <c r="CI10" s="35"/>
      <c r="CJ10" s="585" t="s">
        <v>110</v>
      </c>
      <c r="CK10" s="569"/>
      <c r="CL10" s="569"/>
      <c r="CM10" s="569"/>
      <c r="CN10" s="569"/>
      <c r="CO10" s="571"/>
      <c r="CP10" s="528" t="s">
        <v>7</v>
      </c>
      <c r="CQ10" s="529"/>
      <c r="CR10" s="529"/>
      <c r="CS10" s="529"/>
      <c r="CT10" s="529"/>
      <c r="CU10" s="529"/>
      <c r="CV10" s="529"/>
      <c r="CW10" s="529"/>
      <c r="CX10" s="529"/>
      <c r="CY10" s="530"/>
      <c r="CZ10" s="528" t="s">
        <v>8</v>
      </c>
      <c r="DA10" s="633"/>
      <c r="DB10" s="633"/>
      <c r="DC10" s="633"/>
      <c r="DD10" s="633"/>
      <c r="DE10" s="633"/>
      <c r="DF10" s="633"/>
      <c r="DG10" s="633"/>
      <c r="DH10" s="633"/>
      <c r="DI10" s="634"/>
      <c r="DJ10" s="457"/>
      <c r="DK10" s="34"/>
      <c r="DL10" s="34"/>
      <c r="DM10" s="34"/>
      <c r="DN10" s="34"/>
      <c r="DO10" s="34"/>
      <c r="DP10" s="34"/>
      <c r="DQ10" s="34"/>
      <c r="DR10" s="34"/>
      <c r="DS10" s="34" t="s">
        <v>111</v>
      </c>
      <c r="DT10" s="433"/>
      <c r="DU10" s="34"/>
      <c r="DV10" s="34"/>
      <c r="DW10" s="34"/>
      <c r="DX10" s="34"/>
      <c r="DY10" s="34"/>
      <c r="DZ10" s="34"/>
      <c r="EA10" s="34"/>
      <c r="EB10" s="34"/>
      <c r="EC10" s="34"/>
      <c r="ED10" s="433"/>
      <c r="EE10" s="34"/>
      <c r="EF10" s="34"/>
      <c r="EG10" s="34"/>
      <c r="EH10" s="34"/>
      <c r="EI10" s="34"/>
      <c r="EJ10" s="34"/>
      <c r="EK10" s="34"/>
      <c r="EL10" s="34"/>
      <c r="EM10" s="34"/>
      <c r="EN10" s="585" t="s">
        <v>112</v>
      </c>
      <c r="EO10" s="569"/>
      <c r="EP10" s="569"/>
      <c r="EQ10" s="569"/>
      <c r="ER10" s="569"/>
      <c r="ES10" s="571"/>
      <c r="ET10" s="602"/>
      <c r="EU10" s="575"/>
      <c r="EV10" s="575"/>
      <c r="EW10" s="575"/>
      <c r="EX10" s="575"/>
      <c r="EY10" s="605"/>
      <c r="EZ10" s="602"/>
      <c r="FA10" s="575"/>
      <c r="FB10" s="575"/>
      <c r="FC10" s="575"/>
      <c r="FD10" s="575"/>
      <c r="FE10" s="575"/>
      <c r="FF10" s="575"/>
      <c r="FG10" s="602"/>
      <c r="FH10" s="575"/>
      <c r="FI10" s="575"/>
      <c r="FJ10" s="605"/>
      <c r="FK10" s="589" t="s">
        <v>113</v>
      </c>
      <c r="FL10" s="590"/>
      <c r="FM10" s="590"/>
      <c r="FN10" s="590"/>
      <c r="FO10" s="590"/>
      <c r="FP10" s="590"/>
      <c r="FQ10" s="590"/>
      <c r="FR10" s="590"/>
      <c r="FS10" s="590"/>
      <c r="FT10" s="590"/>
      <c r="FU10" s="590"/>
      <c r="FV10" s="590"/>
      <c r="FW10" s="590"/>
      <c r="FX10" s="590"/>
      <c r="FY10" s="590"/>
      <c r="FZ10" s="590"/>
      <c r="GA10" s="590"/>
      <c r="GB10" s="590"/>
      <c r="GC10" s="590"/>
      <c r="GD10" s="590"/>
      <c r="GE10" s="590"/>
      <c r="GF10" s="590"/>
      <c r="GG10" s="590"/>
      <c r="GH10" s="590"/>
      <c r="GI10" s="590"/>
      <c r="GJ10" s="591"/>
      <c r="GK10" s="592" t="s">
        <v>114</v>
      </c>
      <c r="GL10" s="593"/>
      <c r="GM10" s="583"/>
    </row>
    <row r="11" spans="1:195" ht="18" customHeight="1">
      <c r="A11" s="655"/>
      <c r="B11" s="655"/>
      <c r="C11" s="657"/>
      <c r="D11" s="676" t="s">
        <v>307</v>
      </c>
      <c r="E11" s="663"/>
      <c r="F11" s="664"/>
      <c r="G11" s="545"/>
      <c r="H11" s="545"/>
      <c r="I11" s="545"/>
      <c r="J11" s="545"/>
      <c r="K11" s="545"/>
      <c r="L11" s="545"/>
      <c r="M11" s="644"/>
      <c r="N11" s="649"/>
      <c r="O11" s="652"/>
      <c r="P11" s="589"/>
      <c r="Q11" s="646" t="s">
        <v>202</v>
      </c>
      <c r="R11" s="436"/>
      <c r="S11" s="564" t="s">
        <v>2</v>
      </c>
      <c r="T11" s="564"/>
      <c r="U11" s="564"/>
      <c r="V11" s="564"/>
      <c r="W11" s="564"/>
      <c r="X11" s="564"/>
      <c r="Y11" s="564"/>
      <c r="Z11" s="564"/>
      <c r="AA11" s="565"/>
      <c r="AB11" s="432"/>
      <c r="AC11" s="564" t="s">
        <v>10</v>
      </c>
      <c r="AD11" s="564"/>
      <c r="AE11" s="564"/>
      <c r="AF11" s="564"/>
      <c r="AG11" s="564"/>
      <c r="AH11" s="564"/>
      <c r="AI11" s="564"/>
      <c r="AJ11" s="564"/>
      <c r="AK11" s="564"/>
      <c r="AL11" s="531"/>
      <c r="AM11" s="532"/>
      <c r="AN11" s="532"/>
      <c r="AO11" s="532"/>
      <c r="AP11" s="532"/>
      <c r="AQ11" s="532"/>
      <c r="AR11" s="532"/>
      <c r="AS11" s="532"/>
      <c r="AT11" s="532"/>
      <c r="AU11" s="533"/>
      <c r="AV11" s="461"/>
      <c r="AW11" s="581" t="s">
        <v>213</v>
      </c>
      <c r="AX11" s="579"/>
      <c r="AY11" s="579"/>
      <c r="AZ11" s="579"/>
      <c r="BA11" s="579"/>
      <c r="BB11" s="579"/>
      <c r="BC11" s="579"/>
      <c r="BD11" s="579"/>
      <c r="BE11" s="579"/>
      <c r="BF11" s="534" t="s">
        <v>15</v>
      </c>
      <c r="BG11" s="535"/>
      <c r="BH11" s="535"/>
      <c r="BI11" s="535"/>
      <c r="BJ11" s="535"/>
      <c r="BK11" s="535"/>
      <c r="BL11" s="535"/>
      <c r="BM11" s="535"/>
      <c r="BN11" s="535"/>
      <c r="BO11" s="535"/>
      <c r="BP11" s="534" t="s">
        <v>217</v>
      </c>
      <c r="BQ11" s="562"/>
      <c r="BR11" s="562"/>
      <c r="BS11" s="562"/>
      <c r="BT11" s="562"/>
      <c r="BU11" s="562"/>
      <c r="BV11" s="562"/>
      <c r="BW11" s="562"/>
      <c r="BX11" s="562"/>
      <c r="BY11" s="563"/>
      <c r="BZ11" s="632" t="s">
        <v>6</v>
      </c>
      <c r="CA11" s="630"/>
      <c r="CB11" s="630"/>
      <c r="CC11" s="630"/>
      <c r="CD11" s="630"/>
      <c r="CE11" s="630"/>
      <c r="CF11" s="630"/>
      <c r="CG11" s="630"/>
      <c r="CH11" s="630"/>
      <c r="CI11" s="631"/>
      <c r="CJ11" s="586"/>
      <c r="CK11" s="587"/>
      <c r="CL11" s="587"/>
      <c r="CM11" s="587"/>
      <c r="CN11" s="587"/>
      <c r="CO11" s="588"/>
      <c r="CP11" s="531"/>
      <c r="CQ11" s="532"/>
      <c r="CR11" s="532"/>
      <c r="CS11" s="532"/>
      <c r="CT11" s="532"/>
      <c r="CU11" s="532"/>
      <c r="CV11" s="532"/>
      <c r="CW11" s="532"/>
      <c r="CX11" s="532"/>
      <c r="CY11" s="533"/>
      <c r="CZ11" s="635"/>
      <c r="DA11" s="636"/>
      <c r="DB11" s="636"/>
      <c r="DC11" s="636"/>
      <c r="DD11" s="636"/>
      <c r="DE11" s="636"/>
      <c r="DF11" s="636"/>
      <c r="DG11" s="636"/>
      <c r="DH11" s="636"/>
      <c r="DI11" s="637"/>
      <c r="DJ11" s="632" t="s">
        <v>9</v>
      </c>
      <c r="DK11" s="630"/>
      <c r="DL11" s="630"/>
      <c r="DM11" s="630"/>
      <c r="DN11" s="630"/>
      <c r="DO11" s="630"/>
      <c r="DP11" s="630"/>
      <c r="DQ11" s="630"/>
      <c r="DR11" s="630"/>
      <c r="DS11" s="631"/>
      <c r="DT11" s="534" t="s">
        <v>223</v>
      </c>
      <c r="DU11" s="581"/>
      <c r="DV11" s="581"/>
      <c r="DW11" s="581"/>
      <c r="DX11" s="581"/>
      <c r="DY11" s="581"/>
      <c r="DZ11" s="581"/>
      <c r="EA11" s="581"/>
      <c r="EB11" s="581"/>
      <c r="EC11" s="638"/>
      <c r="ED11" s="534" t="s">
        <v>225</v>
      </c>
      <c r="EE11" s="630"/>
      <c r="EF11" s="630"/>
      <c r="EG11" s="630"/>
      <c r="EH11" s="630"/>
      <c r="EI11" s="630"/>
      <c r="EJ11" s="630"/>
      <c r="EK11" s="630"/>
      <c r="EL11" s="630"/>
      <c r="EM11" s="631"/>
      <c r="EN11" s="586"/>
      <c r="EO11" s="587"/>
      <c r="EP11" s="587"/>
      <c r="EQ11" s="587"/>
      <c r="ER11" s="587"/>
      <c r="ES11" s="588"/>
      <c r="ET11" s="586"/>
      <c r="EU11" s="587"/>
      <c r="EV11" s="587"/>
      <c r="EW11" s="587"/>
      <c r="EX11" s="587"/>
      <c r="EY11" s="588"/>
      <c r="EZ11" s="586"/>
      <c r="FA11" s="587"/>
      <c r="FB11" s="587"/>
      <c r="FC11" s="587"/>
      <c r="FD11" s="587"/>
      <c r="FE11" s="587"/>
      <c r="FF11" s="587"/>
      <c r="FG11" s="586"/>
      <c r="FH11" s="587"/>
      <c r="FI11" s="587"/>
      <c r="FJ11" s="588"/>
      <c r="FK11" s="615" t="s">
        <v>210</v>
      </c>
      <c r="FL11" s="609"/>
      <c r="FM11" s="617" t="s">
        <v>211</v>
      </c>
      <c r="FN11" s="609"/>
      <c r="FO11" s="617" t="s">
        <v>212</v>
      </c>
      <c r="FP11" s="612"/>
      <c r="FQ11" s="618" t="s">
        <v>214</v>
      </c>
      <c r="FR11" s="619"/>
      <c r="FS11" s="611" t="s">
        <v>216</v>
      </c>
      <c r="FT11" s="612"/>
      <c r="FU11" s="621" t="s">
        <v>218</v>
      </c>
      <c r="FV11" s="622"/>
      <c r="FW11" s="611" t="s">
        <v>219</v>
      </c>
      <c r="FX11" s="612"/>
      <c r="FY11" s="625" t="s">
        <v>220</v>
      </c>
      <c r="FZ11" s="619"/>
      <c r="GA11" s="611" t="s">
        <v>221</v>
      </c>
      <c r="GB11" s="612"/>
      <c r="GC11" s="608" t="s">
        <v>222</v>
      </c>
      <c r="GD11" s="609"/>
      <c r="GE11" s="611" t="s">
        <v>224</v>
      </c>
      <c r="GF11" s="612"/>
      <c r="GG11" s="608" t="s">
        <v>226</v>
      </c>
      <c r="GH11" s="612"/>
      <c r="GI11" s="617" t="s">
        <v>215</v>
      </c>
      <c r="GJ11" s="612"/>
      <c r="GK11" s="594"/>
      <c r="GL11" s="595"/>
      <c r="GM11" s="583"/>
    </row>
    <row r="12" spans="1:195" ht="18" customHeight="1">
      <c r="A12" s="655"/>
      <c r="B12" s="655"/>
      <c r="C12" s="657"/>
      <c r="D12" s="677"/>
      <c r="E12" s="663"/>
      <c r="F12" s="664"/>
      <c r="G12" s="545"/>
      <c r="H12" s="545"/>
      <c r="I12" s="545"/>
      <c r="J12" s="545"/>
      <c r="K12" s="545"/>
      <c r="L12" s="545"/>
      <c r="M12" s="644"/>
      <c r="N12" s="649"/>
      <c r="O12" s="652"/>
      <c r="P12" s="589"/>
      <c r="Q12" s="538"/>
      <c r="R12" s="524" t="s">
        <v>287</v>
      </c>
      <c r="S12" s="566" t="s">
        <v>118</v>
      </c>
      <c r="T12" s="572" t="s">
        <v>119</v>
      </c>
      <c r="U12" s="570" t="s">
        <v>120</v>
      </c>
      <c r="V12" s="598" t="s">
        <v>1</v>
      </c>
      <c r="W12" s="598"/>
      <c r="X12" s="598"/>
      <c r="Y12" s="578" t="s">
        <v>122</v>
      </c>
      <c r="Z12" s="579"/>
      <c r="AA12" s="599"/>
      <c r="AB12" s="526" t="s">
        <v>287</v>
      </c>
      <c r="AC12" s="566" t="s">
        <v>118</v>
      </c>
      <c r="AD12" s="572" t="s">
        <v>119</v>
      </c>
      <c r="AE12" s="569" t="s">
        <v>120</v>
      </c>
      <c r="AF12" s="578" t="s">
        <v>121</v>
      </c>
      <c r="AG12" s="579"/>
      <c r="AH12" s="580"/>
      <c r="AI12" s="578" t="s">
        <v>122</v>
      </c>
      <c r="AJ12" s="579"/>
      <c r="AK12" s="579"/>
      <c r="AL12" s="526" t="s">
        <v>287</v>
      </c>
      <c r="AM12" s="566" t="s">
        <v>118</v>
      </c>
      <c r="AN12" s="572" t="s">
        <v>119</v>
      </c>
      <c r="AO12" s="569" t="s">
        <v>120</v>
      </c>
      <c r="AP12" s="578" t="s">
        <v>121</v>
      </c>
      <c r="AQ12" s="579"/>
      <c r="AR12" s="580"/>
      <c r="AS12" s="568" t="s">
        <v>122</v>
      </c>
      <c r="AT12" s="569"/>
      <c r="AU12" s="571"/>
      <c r="AV12" s="526" t="s">
        <v>287</v>
      </c>
      <c r="AW12" s="566" t="s">
        <v>118</v>
      </c>
      <c r="AX12" s="572" t="s">
        <v>119</v>
      </c>
      <c r="AY12" s="576" t="s">
        <v>120</v>
      </c>
      <c r="AZ12" s="578" t="s">
        <v>121</v>
      </c>
      <c r="BA12" s="579"/>
      <c r="BB12" s="580"/>
      <c r="BC12" s="568" t="s">
        <v>122</v>
      </c>
      <c r="BD12" s="569"/>
      <c r="BE12" s="569"/>
      <c r="BF12" s="526" t="s">
        <v>287</v>
      </c>
      <c r="BG12" s="566" t="s">
        <v>118</v>
      </c>
      <c r="BH12" s="572" t="s">
        <v>119</v>
      </c>
      <c r="BI12" s="576" t="s">
        <v>120</v>
      </c>
      <c r="BJ12" s="578" t="s">
        <v>121</v>
      </c>
      <c r="BK12" s="579"/>
      <c r="BL12" s="580"/>
      <c r="BM12" s="568" t="s">
        <v>122</v>
      </c>
      <c r="BN12" s="569"/>
      <c r="BO12" s="569"/>
      <c r="BP12" s="526" t="s">
        <v>287</v>
      </c>
      <c r="BQ12" s="570" t="s">
        <v>118</v>
      </c>
      <c r="BR12" s="572" t="s">
        <v>119</v>
      </c>
      <c r="BS12" s="576" t="s">
        <v>120</v>
      </c>
      <c r="BT12" s="578" t="s">
        <v>121</v>
      </c>
      <c r="BU12" s="579"/>
      <c r="BV12" s="580"/>
      <c r="BW12" s="568" t="s">
        <v>122</v>
      </c>
      <c r="BX12" s="569"/>
      <c r="BY12" s="571"/>
      <c r="BZ12" s="526" t="s">
        <v>287</v>
      </c>
      <c r="CA12" s="566" t="s">
        <v>118</v>
      </c>
      <c r="CB12" s="572" t="s">
        <v>119</v>
      </c>
      <c r="CC12" s="576" t="s">
        <v>120</v>
      </c>
      <c r="CD12" s="578" t="s">
        <v>121</v>
      </c>
      <c r="CE12" s="579"/>
      <c r="CF12" s="580"/>
      <c r="CG12" s="568" t="s">
        <v>122</v>
      </c>
      <c r="CH12" s="569"/>
      <c r="CI12" s="569"/>
      <c r="CJ12" s="639" t="s">
        <v>119</v>
      </c>
      <c r="CK12" s="576" t="s">
        <v>120</v>
      </c>
      <c r="CL12" s="60" t="s">
        <v>121</v>
      </c>
      <c r="CM12" s="568" t="s">
        <v>122</v>
      </c>
      <c r="CN12" s="569"/>
      <c r="CO12" s="571"/>
      <c r="CP12" s="526" t="s">
        <v>287</v>
      </c>
      <c r="CQ12" s="566" t="s">
        <v>118</v>
      </c>
      <c r="CR12" s="572" t="s">
        <v>119</v>
      </c>
      <c r="CS12" s="576" t="s">
        <v>120</v>
      </c>
      <c r="CT12" s="578" t="s">
        <v>121</v>
      </c>
      <c r="CU12" s="579"/>
      <c r="CV12" s="580"/>
      <c r="CW12" s="568" t="s">
        <v>122</v>
      </c>
      <c r="CX12" s="569"/>
      <c r="CY12" s="571"/>
      <c r="CZ12" s="526" t="s">
        <v>287</v>
      </c>
      <c r="DA12" s="566" t="s">
        <v>118</v>
      </c>
      <c r="DB12" s="572" t="s">
        <v>119</v>
      </c>
      <c r="DC12" s="576" t="s">
        <v>120</v>
      </c>
      <c r="DD12" s="578" t="s">
        <v>121</v>
      </c>
      <c r="DE12" s="579"/>
      <c r="DF12" s="580"/>
      <c r="DG12" s="568" t="s">
        <v>122</v>
      </c>
      <c r="DH12" s="569"/>
      <c r="DI12" s="569"/>
      <c r="DJ12" s="526" t="s">
        <v>287</v>
      </c>
      <c r="DK12" s="566" t="s">
        <v>118</v>
      </c>
      <c r="DL12" s="572" t="s">
        <v>119</v>
      </c>
      <c r="DM12" s="576" t="s">
        <v>120</v>
      </c>
      <c r="DN12" s="578" t="s">
        <v>121</v>
      </c>
      <c r="DO12" s="579"/>
      <c r="DP12" s="580"/>
      <c r="DQ12" s="568" t="s">
        <v>122</v>
      </c>
      <c r="DR12" s="569"/>
      <c r="DS12" s="571"/>
      <c r="DT12" s="526" t="s">
        <v>287</v>
      </c>
      <c r="DU12" s="566" t="s">
        <v>118</v>
      </c>
      <c r="DV12" s="572" t="s">
        <v>119</v>
      </c>
      <c r="DW12" s="576" t="s">
        <v>120</v>
      </c>
      <c r="DX12" s="578" t="s">
        <v>121</v>
      </c>
      <c r="DY12" s="579"/>
      <c r="DZ12" s="580"/>
      <c r="EA12" s="568" t="s">
        <v>122</v>
      </c>
      <c r="EB12" s="569"/>
      <c r="EC12" s="571"/>
      <c r="ED12" s="526" t="s">
        <v>287</v>
      </c>
      <c r="EE12" s="566" t="s">
        <v>118</v>
      </c>
      <c r="EF12" s="572" t="s">
        <v>119</v>
      </c>
      <c r="EG12" s="576" t="s">
        <v>120</v>
      </c>
      <c r="EH12" s="578" t="s">
        <v>121</v>
      </c>
      <c r="EI12" s="579"/>
      <c r="EJ12" s="580"/>
      <c r="EK12" s="568" t="s">
        <v>122</v>
      </c>
      <c r="EL12" s="569"/>
      <c r="EM12" s="569"/>
      <c r="EN12" s="639" t="s">
        <v>119</v>
      </c>
      <c r="EO12" s="576" t="s">
        <v>120</v>
      </c>
      <c r="EP12" s="626" t="s">
        <v>121</v>
      </c>
      <c r="EQ12" s="568" t="s">
        <v>122</v>
      </c>
      <c r="ER12" s="569"/>
      <c r="ES12" s="571"/>
      <c r="ET12" s="639" t="s">
        <v>119</v>
      </c>
      <c r="EU12" s="576" t="s">
        <v>120</v>
      </c>
      <c r="EV12" s="626" t="s">
        <v>121</v>
      </c>
      <c r="EW12" s="568" t="s">
        <v>122</v>
      </c>
      <c r="EX12" s="569"/>
      <c r="EY12" s="571"/>
      <c r="EZ12" s="629" t="s">
        <v>118</v>
      </c>
      <c r="FA12" s="572" t="s">
        <v>119</v>
      </c>
      <c r="FB12" s="576" t="s">
        <v>120</v>
      </c>
      <c r="FC12" s="626" t="s">
        <v>121</v>
      </c>
      <c r="FD12" s="568" t="s">
        <v>122</v>
      </c>
      <c r="FE12" s="569"/>
      <c r="FF12" s="569"/>
      <c r="FG12" s="627" t="s">
        <v>121</v>
      </c>
      <c r="FH12" s="569" t="s">
        <v>122</v>
      </c>
      <c r="FI12" s="579"/>
      <c r="FJ12" s="599"/>
      <c r="FK12" s="616"/>
      <c r="FL12" s="610"/>
      <c r="FM12" s="613"/>
      <c r="FN12" s="610"/>
      <c r="FO12" s="613"/>
      <c r="FP12" s="614"/>
      <c r="FQ12" s="620"/>
      <c r="FR12" s="620"/>
      <c r="FS12" s="613"/>
      <c r="FT12" s="614"/>
      <c r="FU12" s="623"/>
      <c r="FV12" s="624"/>
      <c r="FW12" s="613"/>
      <c r="FX12" s="614"/>
      <c r="FY12" s="620"/>
      <c r="FZ12" s="620"/>
      <c r="GA12" s="613"/>
      <c r="GB12" s="614"/>
      <c r="GC12" s="610"/>
      <c r="GD12" s="610"/>
      <c r="GE12" s="613"/>
      <c r="GF12" s="614"/>
      <c r="GG12" s="610"/>
      <c r="GH12" s="614"/>
      <c r="GI12" s="613"/>
      <c r="GJ12" s="614"/>
      <c r="GK12" s="596"/>
      <c r="GL12" s="597"/>
      <c r="GM12" s="583"/>
    </row>
    <row r="13" spans="1:195" ht="18" customHeight="1">
      <c r="A13" s="655"/>
      <c r="B13" s="655"/>
      <c r="C13" s="657"/>
      <c r="D13" s="677"/>
      <c r="E13" s="663"/>
      <c r="F13" s="664"/>
      <c r="G13" s="545"/>
      <c r="H13" s="545"/>
      <c r="I13" s="545"/>
      <c r="J13" s="545"/>
      <c r="K13" s="545"/>
      <c r="L13" s="545"/>
      <c r="M13" s="644"/>
      <c r="N13" s="649"/>
      <c r="O13" s="652"/>
      <c r="P13" s="589"/>
      <c r="Q13" s="538"/>
      <c r="R13" s="525"/>
      <c r="S13" s="567"/>
      <c r="T13" s="573"/>
      <c r="U13" s="525"/>
      <c r="V13" s="459" t="s">
        <v>198</v>
      </c>
      <c r="W13" s="77" t="s">
        <v>199</v>
      </c>
      <c r="X13" s="108" t="s">
        <v>123</v>
      </c>
      <c r="Y13" s="61" t="s">
        <v>209</v>
      </c>
      <c r="Z13" s="86" t="s">
        <v>124</v>
      </c>
      <c r="AA13" s="109" t="s">
        <v>125</v>
      </c>
      <c r="AB13" s="527"/>
      <c r="AC13" s="567"/>
      <c r="AD13" s="573"/>
      <c r="AE13" s="575"/>
      <c r="AF13" s="76" t="s">
        <v>198</v>
      </c>
      <c r="AG13" s="77" t="s">
        <v>199</v>
      </c>
      <c r="AH13" s="108" t="s">
        <v>123</v>
      </c>
      <c r="AI13" s="61" t="s">
        <v>209</v>
      </c>
      <c r="AJ13" s="86" t="s">
        <v>124</v>
      </c>
      <c r="AK13" s="87" t="s">
        <v>125</v>
      </c>
      <c r="AL13" s="527"/>
      <c r="AM13" s="567"/>
      <c r="AN13" s="573"/>
      <c r="AO13" s="575"/>
      <c r="AP13" s="76" t="s">
        <v>198</v>
      </c>
      <c r="AQ13" s="77" t="s">
        <v>199</v>
      </c>
      <c r="AR13" s="108" t="s">
        <v>123</v>
      </c>
      <c r="AS13" s="60" t="s">
        <v>123</v>
      </c>
      <c r="AT13" s="112" t="s">
        <v>124</v>
      </c>
      <c r="AU13" s="121" t="s">
        <v>125</v>
      </c>
      <c r="AV13" s="527"/>
      <c r="AW13" s="567"/>
      <c r="AX13" s="573"/>
      <c r="AY13" s="577"/>
      <c r="AZ13" s="76" t="s">
        <v>198</v>
      </c>
      <c r="BA13" s="77" t="s">
        <v>199</v>
      </c>
      <c r="BB13" s="108" t="s">
        <v>123</v>
      </c>
      <c r="BC13" s="60" t="s">
        <v>123</v>
      </c>
      <c r="BD13" s="112" t="s">
        <v>124</v>
      </c>
      <c r="BE13" s="127" t="s">
        <v>125</v>
      </c>
      <c r="BF13" s="527"/>
      <c r="BG13" s="567"/>
      <c r="BH13" s="573"/>
      <c r="BI13" s="577"/>
      <c r="BJ13" s="76" t="s">
        <v>198</v>
      </c>
      <c r="BK13" s="77" t="s">
        <v>199</v>
      </c>
      <c r="BL13" s="108" t="s">
        <v>123</v>
      </c>
      <c r="BM13" s="60" t="s">
        <v>123</v>
      </c>
      <c r="BN13" s="112" t="s">
        <v>124</v>
      </c>
      <c r="BO13" s="127" t="s">
        <v>125</v>
      </c>
      <c r="BP13" s="527"/>
      <c r="BQ13" s="525"/>
      <c r="BR13" s="573"/>
      <c r="BS13" s="577"/>
      <c r="BT13" s="76" t="s">
        <v>198</v>
      </c>
      <c r="BU13" s="77" t="s">
        <v>199</v>
      </c>
      <c r="BV13" s="108" t="s">
        <v>123</v>
      </c>
      <c r="BW13" s="60" t="s">
        <v>123</v>
      </c>
      <c r="BX13" s="112" t="s">
        <v>124</v>
      </c>
      <c r="BY13" s="121" t="s">
        <v>125</v>
      </c>
      <c r="BZ13" s="527"/>
      <c r="CA13" s="567"/>
      <c r="CB13" s="573"/>
      <c r="CC13" s="577"/>
      <c r="CD13" s="76" t="s">
        <v>198</v>
      </c>
      <c r="CE13" s="77" t="s">
        <v>199</v>
      </c>
      <c r="CF13" s="108" t="s">
        <v>123</v>
      </c>
      <c r="CG13" s="60" t="s">
        <v>123</v>
      </c>
      <c r="CH13" s="112" t="s">
        <v>124</v>
      </c>
      <c r="CI13" s="127" t="s">
        <v>125</v>
      </c>
      <c r="CJ13" s="640"/>
      <c r="CK13" s="577"/>
      <c r="CL13" s="61"/>
      <c r="CM13" s="60" t="s">
        <v>123</v>
      </c>
      <c r="CN13" s="112" t="s">
        <v>124</v>
      </c>
      <c r="CO13" s="121" t="s">
        <v>125</v>
      </c>
      <c r="CP13" s="527"/>
      <c r="CQ13" s="567"/>
      <c r="CR13" s="573"/>
      <c r="CS13" s="577"/>
      <c r="CT13" s="76" t="s">
        <v>198</v>
      </c>
      <c r="CU13" s="77" t="s">
        <v>199</v>
      </c>
      <c r="CV13" s="108" t="s">
        <v>123</v>
      </c>
      <c r="CW13" s="60" t="s">
        <v>123</v>
      </c>
      <c r="CX13" s="112" t="s">
        <v>124</v>
      </c>
      <c r="CY13" s="121" t="s">
        <v>125</v>
      </c>
      <c r="CZ13" s="527"/>
      <c r="DA13" s="567"/>
      <c r="DB13" s="573"/>
      <c r="DC13" s="577"/>
      <c r="DD13" s="76" t="s">
        <v>198</v>
      </c>
      <c r="DE13" s="77" t="s">
        <v>199</v>
      </c>
      <c r="DF13" s="108" t="s">
        <v>123</v>
      </c>
      <c r="DG13" s="60" t="s">
        <v>123</v>
      </c>
      <c r="DH13" s="112" t="s">
        <v>124</v>
      </c>
      <c r="DI13" s="127" t="s">
        <v>125</v>
      </c>
      <c r="DJ13" s="527"/>
      <c r="DK13" s="567"/>
      <c r="DL13" s="573"/>
      <c r="DM13" s="577"/>
      <c r="DN13" s="76" t="s">
        <v>198</v>
      </c>
      <c r="DO13" s="77" t="s">
        <v>199</v>
      </c>
      <c r="DP13" s="108" t="s">
        <v>123</v>
      </c>
      <c r="DQ13" s="60" t="s">
        <v>123</v>
      </c>
      <c r="DR13" s="112" t="s">
        <v>124</v>
      </c>
      <c r="DS13" s="121" t="s">
        <v>125</v>
      </c>
      <c r="DT13" s="527"/>
      <c r="DU13" s="567"/>
      <c r="DV13" s="573"/>
      <c r="DW13" s="577"/>
      <c r="DX13" s="76" t="s">
        <v>198</v>
      </c>
      <c r="DY13" s="77" t="s">
        <v>199</v>
      </c>
      <c r="DZ13" s="108" t="s">
        <v>123</v>
      </c>
      <c r="EA13" s="60" t="s">
        <v>123</v>
      </c>
      <c r="EB13" s="112" t="s">
        <v>124</v>
      </c>
      <c r="EC13" s="121" t="s">
        <v>125</v>
      </c>
      <c r="ED13" s="527"/>
      <c r="EE13" s="567"/>
      <c r="EF13" s="573"/>
      <c r="EG13" s="577"/>
      <c r="EH13" s="76" t="s">
        <v>198</v>
      </c>
      <c r="EI13" s="77" t="s">
        <v>199</v>
      </c>
      <c r="EJ13" s="108" t="s">
        <v>123</v>
      </c>
      <c r="EK13" s="60" t="s">
        <v>123</v>
      </c>
      <c r="EL13" s="112" t="s">
        <v>124</v>
      </c>
      <c r="EM13" s="127" t="s">
        <v>125</v>
      </c>
      <c r="EN13" s="640"/>
      <c r="EO13" s="577"/>
      <c r="EP13" s="545"/>
      <c r="EQ13" s="60" t="s">
        <v>123</v>
      </c>
      <c r="ER13" s="112" t="s">
        <v>124</v>
      </c>
      <c r="ES13" s="121" t="s">
        <v>125</v>
      </c>
      <c r="ET13" s="640"/>
      <c r="EU13" s="577"/>
      <c r="EV13" s="545"/>
      <c r="EW13" s="60" t="s">
        <v>123</v>
      </c>
      <c r="EX13" s="112" t="s">
        <v>124</v>
      </c>
      <c r="EY13" s="121" t="s">
        <v>125</v>
      </c>
      <c r="EZ13" s="527"/>
      <c r="FA13" s="573"/>
      <c r="FB13" s="577"/>
      <c r="FC13" s="545"/>
      <c r="FD13" s="60" t="s">
        <v>123</v>
      </c>
      <c r="FE13" s="112" t="s">
        <v>124</v>
      </c>
      <c r="FF13" s="127" t="s">
        <v>125</v>
      </c>
      <c r="FG13" s="628"/>
      <c r="FH13" s="61" t="s">
        <v>123</v>
      </c>
      <c r="FI13" s="112" t="s">
        <v>124</v>
      </c>
      <c r="FJ13" s="127" t="s">
        <v>125</v>
      </c>
      <c r="FK13" s="39" t="s">
        <v>126</v>
      </c>
      <c r="FL13" s="40" t="s">
        <v>127</v>
      </c>
      <c r="FM13" s="41" t="s">
        <v>126</v>
      </c>
      <c r="FN13" s="351" t="s">
        <v>127</v>
      </c>
      <c r="FO13" s="43" t="s">
        <v>126</v>
      </c>
      <c r="FP13" s="44" t="s">
        <v>127</v>
      </c>
      <c r="FQ13" s="351" t="s">
        <v>126</v>
      </c>
      <c r="FR13" s="40" t="s">
        <v>127</v>
      </c>
      <c r="FS13" s="41" t="s">
        <v>126</v>
      </c>
      <c r="FT13" s="42" t="s">
        <v>127</v>
      </c>
      <c r="FU13" s="43" t="s">
        <v>126</v>
      </c>
      <c r="FV13" s="44" t="s">
        <v>127</v>
      </c>
      <c r="FW13" s="41" t="s">
        <v>126</v>
      </c>
      <c r="FX13" s="42" t="s">
        <v>127</v>
      </c>
      <c r="FY13" s="351" t="s">
        <v>126</v>
      </c>
      <c r="FZ13" s="40" t="s">
        <v>127</v>
      </c>
      <c r="GA13" s="41" t="s">
        <v>126</v>
      </c>
      <c r="GB13" s="42" t="s">
        <v>127</v>
      </c>
      <c r="GC13" s="351" t="s">
        <v>126</v>
      </c>
      <c r="GD13" s="40" t="s">
        <v>127</v>
      </c>
      <c r="GE13" s="41" t="s">
        <v>126</v>
      </c>
      <c r="GF13" s="44" t="s">
        <v>127</v>
      </c>
      <c r="GG13" s="356" t="s">
        <v>126</v>
      </c>
      <c r="GH13" s="44" t="s">
        <v>127</v>
      </c>
      <c r="GI13" s="43" t="s">
        <v>126</v>
      </c>
      <c r="GJ13" s="44" t="s">
        <v>127</v>
      </c>
      <c r="GK13" s="356" t="s">
        <v>126</v>
      </c>
      <c r="GL13" s="45" t="s">
        <v>127</v>
      </c>
      <c r="GM13" s="583"/>
    </row>
    <row r="14" spans="1:195" ht="20.100000000000001" customHeight="1" thickBot="1">
      <c r="A14" s="656"/>
      <c r="B14" s="656"/>
      <c r="C14" s="658"/>
      <c r="D14" s="678"/>
      <c r="E14" s="665"/>
      <c r="F14" s="666"/>
      <c r="G14" s="546"/>
      <c r="H14" s="546"/>
      <c r="I14" s="546"/>
      <c r="J14" s="546"/>
      <c r="K14" s="546"/>
      <c r="L14" s="546"/>
      <c r="M14" s="645"/>
      <c r="N14" s="650"/>
      <c r="O14" s="653"/>
      <c r="P14" s="643"/>
      <c r="Q14" s="539"/>
      <c r="R14" s="430" t="s">
        <v>288</v>
      </c>
      <c r="S14" s="52" t="s">
        <v>128</v>
      </c>
      <c r="T14" s="574"/>
      <c r="U14" s="47" t="s">
        <v>129</v>
      </c>
      <c r="V14" s="50" t="s">
        <v>200</v>
      </c>
      <c r="W14" s="48" t="s">
        <v>200</v>
      </c>
      <c r="X14" s="49" t="s">
        <v>130</v>
      </c>
      <c r="Y14" s="48" t="s">
        <v>200</v>
      </c>
      <c r="Z14" s="48" t="s">
        <v>130</v>
      </c>
      <c r="AA14" s="51" t="s">
        <v>130</v>
      </c>
      <c r="AB14" s="441" t="s">
        <v>288</v>
      </c>
      <c r="AC14" s="52" t="s">
        <v>128</v>
      </c>
      <c r="AD14" s="574"/>
      <c r="AE14" s="431" t="s">
        <v>129</v>
      </c>
      <c r="AF14" s="47" t="s">
        <v>200</v>
      </c>
      <c r="AG14" s="48" t="s">
        <v>130</v>
      </c>
      <c r="AH14" s="49" t="s">
        <v>130</v>
      </c>
      <c r="AI14" s="48" t="s">
        <v>200</v>
      </c>
      <c r="AJ14" s="48" t="s">
        <v>130</v>
      </c>
      <c r="AK14" s="49" t="s">
        <v>130</v>
      </c>
      <c r="AL14" s="441" t="s">
        <v>288</v>
      </c>
      <c r="AM14" s="52" t="s">
        <v>128</v>
      </c>
      <c r="AN14" s="574"/>
      <c r="AO14" s="431" t="s">
        <v>129</v>
      </c>
      <c r="AP14" s="47" t="s">
        <v>200</v>
      </c>
      <c r="AQ14" s="48" t="s">
        <v>130</v>
      </c>
      <c r="AR14" s="49" t="s">
        <v>130</v>
      </c>
      <c r="AS14" s="48" t="s">
        <v>130</v>
      </c>
      <c r="AT14" s="48" t="s">
        <v>130</v>
      </c>
      <c r="AU14" s="51" t="s">
        <v>130</v>
      </c>
      <c r="AV14" s="50"/>
      <c r="AW14" s="52" t="s">
        <v>128</v>
      </c>
      <c r="AX14" s="574"/>
      <c r="AY14" s="50" t="s">
        <v>129</v>
      </c>
      <c r="AZ14" s="47" t="s">
        <v>200</v>
      </c>
      <c r="BA14" s="48" t="s">
        <v>130</v>
      </c>
      <c r="BB14" s="49" t="s">
        <v>130</v>
      </c>
      <c r="BC14" s="48" t="s">
        <v>130</v>
      </c>
      <c r="BD14" s="48" t="s">
        <v>130</v>
      </c>
      <c r="BE14" s="49" t="s">
        <v>130</v>
      </c>
      <c r="BF14" s="453"/>
      <c r="BG14" s="52" t="s">
        <v>128</v>
      </c>
      <c r="BH14" s="574"/>
      <c r="BI14" s="50" t="s">
        <v>129</v>
      </c>
      <c r="BJ14" s="47" t="s">
        <v>200</v>
      </c>
      <c r="BK14" s="48" t="s">
        <v>130</v>
      </c>
      <c r="BL14" s="49" t="s">
        <v>130</v>
      </c>
      <c r="BM14" s="48" t="s">
        <v>130</v>
      </c>
      <c r="BN14" s="48" t="s">
        <v>130</v>
      </c>
      <c r="BO14" s="49" t="s">
        <v>130</v>
      </c>
      <c r="BP14" s="453"/>
      <c r="BQ14" s="48" t="s">
        <v>128</v>
      </c>
      <c r="BR14" s="574"/>
      <c r="BS14" s="50" t="s">
        <v>129</v>
      </c>
      <c r="BT14" s="47" t="s">
        <v>200</v>
      </c>
      <c r="BU14" s="48" t="s">
        <v>130</v>
      </c>
      <c r="BV14" s="49" t="s">
        <v>130</v>
      </c>
      <c r="BW14" s="48" t="s">
        <v>130</v>
      </c>
      <c r="BX14" s="48" t="s">
        <v>130</v>
      </c>
      <c r="BY14" s="51" t="s">
        <v>130</v>
      </c>
      <c r="BZ14" s="453"/>
      <c r="CA14" s="52" t="s">
        <v>128</v>
      </c>
      <c r="CB14" s="574"/>
      <c r="CC14" s="50" t="s">
        <v>129</v>
      </c>
      <c r="CD14" s="47" t="s">
        <v>200</v>
      </c>
      <c r="CE14" s="48" t="s">
        <v>130</v>
      </c>
      <c r="CF14" s="49" t="s">
        <v>130</v>
      </c>
      <c r="CG14" s="48" t="s">
        <v>130</v>
      </c>
      <c r="CH14" s="48" t="s">
        <v>130</v>
      </c>
      <c r="CI14" s="49" t="s">
        <v>130</v>
      </c>
      <c r="CJ14" s="641"/>
      <c r="CK14" s="50" t="s">
        <v>129</v>
      </c>
      <c r="CL14" s="48" t="s">
        <v>130</v>
      </c>
      <c r="CM14" s="48" t="s">
        <v>130</v>
      </c>
      <c r="CN14" s="48" t="s">
        <v>130</v>
      </c>
      <c r="CO14" s="51" t="s">
        <v>130</v>
      </c>
      <c r="CP14" s="453"/>
      <c r="CQ14" s="52" t="s">
        <v>128</v>
      </c>
      <c r="CR14" s="574"/>
      <c r="CS14" s="50" t="s">
        <v>129</v>
      </c>
      <c r="CT14" s="47" t="s">
        <v>200</v>
      </c>
      <c r="CU14" s="48" t="s">
        <v>130</v>
      </c>
      <c r="CV14" s="49" t="s">
        <v>130</v>
      </c>
      <c r="CW14" s="48" t="s">
        <v>130</v>
      </c>
      <c r="CX14" s="48" t="s">
        <v>130</v>
      </c>
      <c r="CY14" s="51" t="s">
        <v>130</v>
      </c>
      <c r="CZ14" s="453"/>
      <c r="DA14" s="52" t="s">
        <v>128</v>
      </c>
      <c r="DB14" s="574"/>
      <c r="DC14" s="50" t="s">
        <v>129</v>
      </c>
      <c r="DD14" s="47" t="s">
        <v>200</v>
      </c>
      <c r="DE14" s="48" t="s">
        <v>130</v>
      </c>
      <c r="DF14" s="49" t="s">
        <v>130</v>
      </c>
      <c r="DG14" s="48" t="s">
        <v>130</v>
      </c>
      <c r="DH14" s="48" t="s">
        <v>130</v>
      </c>
      <c r="DI14" s="49" t="s">
        <v>130</v>
      </c>
      <c r="DJ14" s="453"/>
      <c r="DK14" s="52" t="s">
        <v>128</v>
      </c>
      <c r="DL14" s="574"/>
      <c r="DM14" s="50" t="s">
        <v>129</v>
      </c>
      <c r="DN14" s="47" t="s">
        <v>200</v>
      </c>
      <c r="DO14" s="48" t="s">
        <v>130</v>
      </c>
      <c r="DP14" s="49" t="s">
        <v>130</v>
      </c>
      <c r="DQ14" s="48" t="s">
        <v>130</v>
      </c>
      <c r="DR14" s="48" t="s">
        <v>130</v>
      </c>
      <c r="DS14" s="51" t="s">
        <v>130</v>
      </c>
      <c r="DT14" s="453"/>
      <c r="DU14" s="52" t="s">
        <v>128</v>
      </c>
      <c r="DV14" s="574"/>
      <c r="DW14" s="50" t="s">
        <v>129</v>
      </c>
      <c r="DX14" s="47" t="s">
        <v>200</v>
      </c>
      <c r="DY14" s="48" t="s">
        <v>130</v>
      </c>
      <c r="DZ14" s="49" t="s">
        <v>130</v>
      </c>
      <c r="EA14" s="48" t="s">
        <v>130</v>
      </c>
      <c r="EB14" s="48" t="s">
        <v>130</v>
      </c>
      <c r="EC14" s="51" t="s">
        <v>130</v>
      </c>
      <c r="ED14" s="453"/>
      <c r="EE14" s="52" t="s">
        <v>128</v>
      </c>
      <c r="EF14" s="574"/>
      <c r="EG14" s="50" t="s">
        <v>129</v>
      </c>
      <c r="EH14" s="47" t="s">
        <v>200</v>
      </c>
      <c r="EI14" s="48" t="s">
        <v>130</v>
      </c>
      <c r="EJ14" s="49" t="s">
        <v>130</v>
      </c>
      <c r="EK14" s="48" t="s">
        <v>130</v>
      </c>
      <c r="EL14" s="48" t="s">
        <v>130</v>
      </c>
      <c r="EM14" s="49" t="s">
        <v>130</v>
      </c>
      <c r="EN14" s="641"/>
      <c r="EO14" s="50" t="s">
        <v>129</v>
      </c>
      <c r="EP14" s="48" t="s">
        <v>130</v>
      </c>
      <c r="EQ14" s="48" t="s">
        <v>130</v>
      </c>
      <c r="ER14" s="48" t="s">
        <v>130</v>
      </c>
      <c r="ES14" s="51" t="s">
        <v>130</v>
      </c>
      <c r="ET14" s="641"/>
      <c r="EU14" s="50" t="s">
        <v>129</v>
      </c>
      <c r="EV14" s="48" t="s">
        <v>130</v>
      </c>
      <c r="EW14" s="48" t="s">
        <v>130</v>
      </c>
      <c r="EX14" s="48" t="s">
        <v>130</v>
      </c>
      <c r="EY14" s="51" t="s">
        <v>130</v>
      </c>
      <c r="EZ14" s="53" t="s">
        <v>128</v>
      </c>
      <c r="FA14" s="574"/>
      <c r="FB14" s="50" t="s">
        <v>129</v>
      </c>
      <c r="FC14" s="48" t="s">
        <v>130</v>
      </c>
      <c r="FD14" s="48" t="s">
        <v>130</v>
      </c>
      <c r="FE14" s="48" t="s">
        <v>130</v>
      </c>
      <c r="FF14" s="49" t="s">
        <v>130</v>
      </c>
      <c r="FG14" s="46" t="s">
        <v>130</v>
      </c>
      <c r="FH14" s="48" t="s">
        <v>130</v>
      </c>
      <c r="FI14" s="48" t="s">
        <v>130</v>
      </c>
      <c r="FJ14" s="51" t="s">
        <v>130</v>
      </c>
      <c r="FK14" s="54" t="s">
        <v>130</v>
      </c>
      <c r="FL14" s="55" t="s">
        <v>130</v>
      </c>
      <c r="FM14" s="56" t="s">
        <v>130</v>
      </c>
      <c r="FN14" s="352" t="s">
        <v>130</v>
      </c>
      <c r="FO14" s="49" t="s">
        <v>130</v>
      </c>
      <c r="FP14" s="57" t="s">
        <v>130</v>
      </c>
      <c r="FQ14" s="352" t="s">
        <v>130</v>
      </c>
      <c r="FR14" s="55" t="s">
        <v>130</v>
      </c>
      <c r="FS14" s="56" t="s">
        <v>130</v>
      </c>
      <c r="FT14" s="52" t="s">
        <v>130</v>
      </c>
      <c r="FU14" s="49" t="s">
        <v>130</v>
      </c>
      <c r="FV14" s="57" t="s">
        <v>130</v>
      </c>
      <c r="FW14" s="56" t="s">
        <v>130</v>
      </c>
      <c r="FX14" s="52" t="s">
        <v>130</v>
      </c>
      <c r="FY14" s="352" t="s">
        <v>130</v>
      </c>
      <c r="FZ14" s="55" t="s">
        <v>130</v>
      </c>
      <c r="GA14" s="56" t="s">
        <v>130</v>
      </c>
      <c r="GB14" s="52" t="s">
        <v>130</v>
      </c>
      <c r="GC14" s="352" t="s">
        <v>130</v>
      </c>
      <c r="GD14" s="55" t="s">
        <v>130</v>
      </c>
      <c r="GE14" s="56" t="s">
        <v>130</v>
      </c>
      <c r="GF14" s="57" t="s">
        <v>130</v>
      </c>
      <c r="GG14" s="357" t="s">
        <v>130</v>
      </c>
      <c r="GH14" s="57" t="s">
        <v>130</v>
      </c>
      <c r="GI14" s="49" t="s">
        <v>130</v>
      </c>
      <c r="GJ14" s="57" t="s">
        <v>130</v>
      </c>
      <c r="GK14" s="357" t="s">
        <v>130</v>
      </c>
      <c r="GL14" s="58" t="s">
        <v>130</v>
      </c>
      <c r="GM14" s="584"/>
    </row>
    <row r="15" spans="1:195" ht="20.100000000000001" customHeight="1">
      <c r="A15" s="670" t="str">
        <f>+C7</f>
        <v>北海道</v>
      </c>
      <c r="B15" s="679"/>
      <c r="C15" s="671">
        <v>1</v>
      </c>
      <c r="D15" s="672"/>
      <c r="E15" s="315" t="s">
        <v>258</v>
      </c>
      <c r="F15" s="674"/>
      <c r="G15" s="540"/>
      <c r="H15" s="542"/>
      <c r="I15" s="731"/>
      <c r="J15" s="549"/>
      <c r="K15" s="551"/>
      <c r="L15" s="549"/>
      <c r="M15" s="553"/>
      <c r="N15" s="466" t="e">
        <f>ROUNDDOWN(((R15+AL15)*1000)/(U15+AO15),0)</f>
        <v>#DIV/0!</v>
      </c>
      <c r="O15" s="555" t="str">
        <f>IF(L15="","",VLOOKUP(L15,'リスト（けさない）'!$Q$3:$R$29,2,0))</f>
        <v/>
      </c>
      <c r="P15" s="557"/>
      <c r="Q15" s="547"/>
      <c r="R15" s="460"/>
      <c r="S15" s="224" t="str">
        <f>IF(U15="","",VLOOKUP(L15,'リスト（けさない）'!$X$3:$Y$29,2,0))</f>
        <v/>
      </c>
      <c r="T15" s="211">
        <f>IF(U15&gt;0,1,0)</f>
        <v>0</v>
      </c>
      <c r="U15" s="212"/>
      <c r="V15" s="213">
        <f t="shared" ref="V15:V46" si="0">IF(U15&gt;0,ROUND(S15*U15,0),0)</f>
        <v>0</v>
      </c>
      <c r="W15" s="214"/>
      <c r="X15" s="213">
        <f>+V15+W15</f>
        <v>0</v>
      </c>
      <c r="Y15" s="329">
        <f t="shared" ref="Y15:Y46" si="1">IF(W15&gt;0,INT((W15-FK15)/2),V15-FK15)</f>
        <v>0</v>
      </c>
      <c r="Z15" s="330">
        <f>IF(Q15="初 年 度",Y15,0)</f>
        <v>0</v>
      </c>
      <c r="AA15" s="331">
        <f>IF(Q15="次 年 度",Y15,0)</f>
        <v>0</v>
      </c>
      <c r="AB15" s="442"/>
      <c r="AC15" s="72" t="s">
        <v>133</v>
      </c>
      <c r="AD15" s="211">
        <f>IF(AE15&gt;0,1,0)</f>
        <v>0</v>
      </c>
      <c r="AE15" s="423"/>
      <c r="AF15" s="364"/>
      <c r="AG15" s="216"/>
      <c r="AH15" s="215">
        <f>+AF15+AG15</f>
        <v>0</v>
      </c>
      <c r="AI15" s="329">
        <f>IF(AG15&gt;0,INT((AG15-FM15)/2),AF15-FM15)</f>
        <v>0</v>
      </c>
      <c r="AJ15" s="330">
        <f>IF(Q15="初 年 度",AI15,0)</f>
        <v>0</v>
      </c>
      <c r="AK15" s="418">
        <f>IF(Q15="次 年 度",AI15,0)</f>
        <v>0</v>
      </c>
      <c r="AL15" s="212"/>
      <c r="AM15" s="213" t="str">
        <f>IF(AO15="","",VLOOKUP(L15,'リスト（けさない）'!$AA$3:$AB$29,2,0))</f>
        <v/>
      </c>
      <c r="AN15" s="215">
        <f>IF(AO15&gt;0,1,0)</f>
        <v>0</v>
      </c>
      <c r="AO15" s="212"/>
      <c r="AP15" s="217">
        <f>IF(AO15&gt;0,ROUND(AM15*AO15,0),0)</f>
        <v>0</v>
      </c>
      <c r="AQ15" s="216"/>
      <c r="AR15" s="218">
        <f>+AP15+AQ15</f>
        <v>0</v>
      </c>
      <c r="AS15" s="329">
        <f>IF(AQ15&gt;0,INT((AQ15-FO15)/2),AP15-FO15)</f>
        <v>0</v>
      </c>
      <c r="AT15" s="330">
        <f>IF(Q15="初 年 度",AS15,0)</f>
        <v>0</v>
      </c>
      <c r="AU15" s="331">
        <f>IF(Q15="次 年 度",AS15,0)</f>
        <v>0</v>
      </c>
      <c r="AV15" s="478"/>
      <c r="AW15" s="72" t="s">
        <v>208</v>
      </c>
      <c r="AX15" s="215">
        <f>IF(AY15&gt;0,1,0)</f>
        <v>0</v>
      </c>
      <c r="AY15" s="212"/>
      <c r="AZ15" s="364"/>
      <c r="BA15" s="216"/>
      <c r="BB15" s="215">
        <f>+AZ15+BA15</f>
        <v>0</v>
      </c>
      <c r="BC15" s="329">
        <f>IF(BA15&gt;0,INT((BA15-FQ15)/2),$AZ$15-FQ15)</f>
        <v>0</v>
      </c>
      <c r="BD15" s="330">
        <f>IF(Q15="初 年 度",BC15,0)</f>
        <v>0</v>
      </c>
      <c r="BE15" s="418">
        <f>IF(Q15="次 年 度",BC15,0)</f>
        <v>0</v>
      </c>
      <c r="BF15" s="478"/>
      <c r="BG15" s="72" t="s">
        <v>133</v>
      </c>
      <c r="BH15" s="215">
        <f>IF(BI15&gt;0,1,0)</f>
        <v>0</v>
      </c>
      <c r="BI15" s="212"/>
      <c r="BJ15" s="364"/>
      <c r="BK15" s="216"/>
      <c r="BL15" s="215">
        <f>+BJ15+BK15</f>
        <v>0</v>
      </c>
      <c r="BM15" s="329">
        <f>IF(BK15&gt;0,INT((BK15-FS15)/2),$BJ$15-FS15)</f>
        <v>0</v>
      </c>
      <c r="BN15" s="330">
        <f>IF(Q15="初 年 度",BM15,0)</f>
        <v>0</v>
      </c>
      <c r="BO15" s="418">
        <f>IF(Q15="次 年 度",BM15,0)</f>
        <v>0</v>
      </c>
      <c r="BP15" s="478"/>
      <c r="BQ15" s="374" t="s">
        <v>133</v>
      </c>
      <c r="BR15" s="215">
        <f>IF(BS15&gt;0,1,0)</f>
        <v>0</v>
      </c>
      <c r="BS15" s="212"/>
      <c r="BT15" s="364"/>
      <c r="BU15" s="216"/>
      <c r="BV15" s="215">
        <f>+BT15+BU15</f>
        <v>0</v>
      </c>
      <c r="BW15" s="329">
        <f>IF(BU15&gt;0,INT((BU15-FU15)/2),$BT$15-FU15)</f>
        <v>0</v>
      </c>
      <c r="BX15" s="330">
        <f>IF(Q15="初 年 度",BW15,0)</f>
        <v>0</v>
      </c>
      <c r="BY15" s="331">
        <f>IF(Q15="次 年 度",BW15,0)</f>
        <v>0</v>
      </c>
      <c r="BZ15" s="479"/>
      <c r="CA15" s="72" t="s">
        <v>133</v>
      </c>
      <c r="CB15" s="248">
        <f t="shared" ref="CB15:CB80" si="2">IF(CC15&gt;0,1,0)</f>
        <v>0</v>
      </c>
      <c r="CC15" s="212"/>
      <c r="CD15" s="364"/>
      <c r="CE15" s="216"/>
      <c r="CF15" s="215">
        <f>+CD15+CE15</f>
        <v>0</v>
      </c>
      <c r="CG15" s="329">
        <f>IF(CE15&gt;0,INT((CE15-FW15)/2),$CD$15-FW15)</f>
        <v>0</v>
      </c>
      <c r="CH15" s="330">
        <f>IF(Q15="初 年 度",CG15,0)</f>
        <v>0</v>
      </c>
      <c r="CI15" s="331">
        <f>IF(Q15="次 年 度",CG15,0)</f>
        <v>0</v>
      </c>
      <c r="CJ15" s="210">
        <f t="shared" ref="CJ15:CJ46" si="3">SUM(AX15,BH15,BR15,CB15)</f>
        <v>0</v>
      </c>
      <c r="CK15" s="213">
        <f t="shared" ref="CK15:CK46" si="4">SUM(AY15,BI15,BS15,CC15)</f>
        <v>0</v>
      </c>
      <c r="CL15" s="213">
        <f t="shared" ref="CL15:CL46" si="5">SUM(BB15,BL15,BV15,CF15)</f>
        <v>0</v>
      </c>
      <c r="CM15" s="213">
        <f t="shared" ref="CM15:CM46" si="6">SUM(BC15,BM15,BW15,CG15)</f>
        <v>0</v>
      </c>
      <c r="CN15" s="213">
        <f t="shared" ref="CN15:CN46" si="7">SUM(BD15,BN15,BX15,CH15)</f>
        <v>0</v>
      </c>
      <c r="CO15" s="219">
        <f t="shared" ref="CO15:CO46" si="8">SUM(BE15,BO15,BY15,CI15)</f>
        <v>0</v>
      </c>
      <c r="CP15" s="478"/>
      <c r="CQ15" s="454" t="str">
        <f>IF(CS15="","",VLOOKUP(L15,'リスト（けさない）'!$AD$3:$AE$29,2,0))</f>
        <v/>
      </c>
      <c r="CR15" s="220">
        <f>IF(CS15&gt;0,1,0)</f>
        <v>0</v>
      </c>
      <c r="CS15" s="212"/>
      <c r="CT15" s="213">
        <f>IF(CS15&gt;0,ROUND(CQ15*CS15,0),0)</f>
        <v>0</v>
      </c>
      <c r="CU15" s="216"/>
      <c r="CV15" s="213">
        <f>+CT15+CU15</f>
        <v>0</v>
      </c>
      <c r="CW15" s="329">
        <f>IF(CU15&gt;0,INT((CU15-FY15)/2),CT15-FY15)</f>
        <v>0</v>
      </c>
      <c r="CX15" s="330">
        <f>IF(Q15="初 年 度",CW15,0)</f>
        <v>0</v>
      </c>
      <c r="CY15" s="331">
        <f>IF(Q15="次 年 度",CW15,0)</f>
        <v>0</v>
      </c>
      <c r="CZ15" s="478"/>
      <c r="DA15" s="72" t="s">
        <v>133</v>
      </c>
      <c r="DB15" s="211">
        <f>IF(DC15&gt;0,1,0)</f>
        <v>0</v>
      </c>
      <c r="DC15" s="212"/>
      <c r="DD15" s="364"/>
      <c r="DE15" s="216"/>
      <c r="DF15" s="215">
        <f>+DD15+DE15</f>
        <v>0</v>
      </c>
      <c r="DG15" s="329">
        <f>IF(DE15&gt;0,INT((DE15-GA15)/2),$DD$15-GA15)</f>
        <v>0</v>
      </c>
      <c r="DH15" s="330">
        <f>IF(Q15="初 年 度",DG15,0)</f>
        <v>0</v>
      </c>
      <c r="DI15" s="331">
        <f>IF(Q15="次 年 度",DG15,0)</f>
        <v>0</v>
      </c>
      <c r="DJ15" s="478"/>
      <c r="DK15" s="72" t="s">
        <v>133</v>
      </c>
      <c r="DL15" s="211">
        <f>IF(DM15&gt;0,1,0)</f>
        <v>0</v>
      </c>
      <c r="DM15" s="212"/>
      <c r="DN15" s="364"/>
      <c r="DO15" s="216"/>
      <c r="DP15" s="215">
        <f>+DN15+DO15</f>
        <v>0</v>
      </c>
      <c r="DQ15" s="329">
        <f>IF(DO15&gt;0,INT((DO15-GC15)/2),$DN$15-GC15)</f>
        <v>0</v>
      </c>
      <c r="DR15" s="330">
        <f>IF(Q15="初 年 度",DQ15,0)</f>
        <v>0</v>
      </c>
      <c r="DS15" s="331">
        <f>IF(Q15="次 年 度",DQ15,0)</f>
        <v>0</v>
      </c>
      <c r="DT15" s="478"/>
      <c r="DU15" s="72" t="s">
        <v>133</v>
      </c>
      <c r="DV15" s="211">
        <f>IF(DW15&gt;0,1,0)</f>
        <v>0</v>
      </c>
      <c r="DW15" s="212"/>
      <c r="DX15" s="364"/>
      <c r="DY15" s="216"/>
      <c r="DZ15" s="215">
        <f>+DX15+DY15</f>
        <v>0</v>
      </c>
      <c r="EA15" s="329">
        <f>IF(DY15&gt;0,INT((DY15-GE15)/2),$DX$15-GE15)</f>
        <v>0</v>
      </c>
      <c r="EB15" s="330">
        <f>IF(Q15="初 年 度",EA15,0)</f>
        <v>0</v>
      </c>
      <c r="EC15" s="331">
        <f>IF(Q15="次 年 度",EA15,0)</f>
        <v>0</v>
      </c>
      <c r="ED15" s="478"/>
      <c r="EE15" s="72" t="s">
        <v>133</v>
      </c>
      <c r="EF15" s="211">
        <f>IF(EG15&gt;0,1,0)</f>
        <v>0</v>
      </c>
      <c r="EG15" s="212"/>
      <c r="EH15" s="364"/>
      <c r="EI15" s="216"/>
      <c r="EJ15" s="215">
        <f>+EH15+EI15</f>
        <v>0</v>
      </c>
      <c r="EK15" s="329">
        <f>IF(EI15&gt;0,INT((EI15-GG15)/2),$EH$15-GG15)</f>
        <v>0</v>
      </c>
      <c r="EL15" s="330">
        <f>IF(Q15="初 年 度",EK15,0)</f>
        <v>0</v>
      </c>
      <c r="EM15" s="331">
        <f>IF(Q15="次 年 度",EK15,0)</f>
        <v>0</v>
      </c>
      <c r="EN15" s="210">
        <f t="shared" ref="EN15:EN46" si="9">SUM(DL15,DV15,EF15)</f>
        <v>0</v>
      </c>
      <c r="EO15" s="226">
        <f t="shared" ref="EO15:EO46" si="10">SUM(DM15,DW15,EG15)</f>
        <v>0</v>
      </c>
      <c r="EP15" s="221">
        <f t="shared" ref="EP15:EP46" si="11">SUM(DP15,DZ15,EJ15)</f>
        <v>0</v>
      </c>
      <c r="EQ15" s="221">
        <f t="shared" ref="EQ15:EQ46" si="12">SUM(DQ15,EA15,EK15)</f>
        <v>0</v>
      </c>
      <c r="ER15" s="221">
        <f t="shared" ref="ER15:ER46" si="13">SUM(DR15,EB15,EL15)</f>
        <v>0</v>
      </c>
      <c r="ES15" s="381">
        <f t="shared" ref="ES15:ES46" si="14">SUM(DS15,EC15,EM15)</f>
        <v>0</v>
      </c>
      <c r="ET15" s="223">
        <f t="shared" ref="ET15:ET46" si="15">SUM(T15,AD15,AN15,CJ15,CR15,DB15,EN15)</f>
        <v>0</v>
      </c>
      <c r="EU15" s="222">
        <f t="shared" ref="EU15:EU46" si="16">SUM(U15,AE15,AO15,CK15,CS15,DC15,EO15)</f>
        <v>0</v>
      </c>
      <c r="EV15" s="221">
        <f t="shared" ref="EV15:EV46" si="17">SUM(X15,AH15,AR15,CL15,CV15,DF15,EP15)</f>
        <v>0</v>
      </c>
      <c r="EW15" s="221">
        <f t="shared" ref="EW15:EW46" si="18">SUM(Y15,AI15,AS15,CM15,CW15,DG15,EQ15)</f>
        <v>0</v>
      </c>
      <c r="EX15" s="224">
        <f t="shared" ref="EX15:EX46" si="19">SUM(Z15,AJ15,AT15,CN15,CX15,DH15,ER15)</f>
        <v>0</v>
      </c>
      <c r="EY15" s="225">
        <f t="shared" ref="EY15:EY46" si="20">SUM(AA15,AK15,AU15,CO15,CY15,DI15,ES15)</f>
        <v>0</v>
      </c>
      <c r="EZ15" s="385">
        <f>IF(L15="ブルーベリー（普通栽培）",0,220)</f>
        <v>220</v>
      </c>
      <c r="FA15" s="226">
        <f>IF(L15="ブルーベリー（普通栽培）",0,T15+AD15+AN15)</f>
        <v>0</v>
      </c>
      <c r="FB15" s="224">
        <f>IF(L15="ブルーベリー（普通栽培）",0,U15+AE15+AO15)</f>
        <v>0</v>
      </c>
      <c r="FC15" s="221">
        <f>ROUND(EZ15*FB15,0)</f>
        <v>0</v>
      </c>
      <c r="FD15" s="226">
        <f t="shared" ref="FD15:FD78" si="21">SUM(FE15,FF15)</f>
        <v>0</v>
      </c>
      <c r="FE15" s="226">
        <f>IF(Q15="初 年 度",FC15-GK15,0)</f>
        <v>0</v>
      </c>
      <c r="FF15" s="219">
        <f>IF(Q15="次 年 度",FC15-GK15,0)</f>
        <v>0</v>
      </c>
      <c r="FG15" s="238">
        <f>SUM(EV15,FC15)</f>
        <v>0</v>
      </c>
      <c r="FH15" s="226">
        <f>SUM(EW15,FD15)</f>
        <v>0</v>
      </c>
      <c r="FI15" s="226">
        <f>SUM(EX15,FE15)</f>
        <v>0</v>
      </c>
      <c r="FJ15" s="227">
        <f>SUM(EY15,FF15)</f>
        <v>0</v>
      </c>
      <c r="FK15" s="228">
        <f>IF(P15="課税事業者（一般課税）",INT(V15*10/110)+INT(W15*10/110),0)</f>
        <v>0</v>
      </c>
      <c r="FL15" s="229">
        <f t="shared" ref="FL15:FL46" si="22">IF(V15=0,INT(FK15/2),FK15)</f>
        <v>0</v>
      </c>
      <c r="FM15" s="230">
        <f>IF(P15="課税事業者（一般課税）",INT(AG15*0.0909090909090909),0)</f>
        <v>0</v>
      </c>
      <c r="FN15" s="340">
        <f>INT(FM15/2)</f>
        <v>0</v>
      </c>
      <c r="FO15" s="232">
        <f>IF(P15="課税事業者（一般課税）",INT(AP15*10/110)+INT(AQ15*10/110),0)</f>
        <v>0</v>
      </c>
      <c r="FP15" s="233">
        <f>IF(AP15=0,INT(FO15/2),FO15)</f>
        <v>0</v>
      </c>
      <c r="FQ15" s="340">
        <f>IF(P15="課税事業者（一般課税）",INT(BA15*10/110),0)</f>
        <v>0</v>
      </c>
      <c r="FR15" s="229">
        <f>INT(FQ15/2)</f>
        <v>0</v>
      </c>
      <c r="FS15" s="230">
        <f>IF(P15="課税事業者（一般課税）",INT(BL15*10/110),0)</f>
        <v>0</v>
      </c>
      <c r="FT15" s="231">
        <f>INT(FS15/2)</f>
        <v>0</v>
      </c>
      <c r="FU15" s="230">
        <f>IF(P15="課税事業者（一般課税）",INT(BV15*10/110),0)</f>
        <v>0</v>
      </c>
      <c r="FV15" s="233">
        <f>INT(FU15/2)</f>
        <v>0</v>
      </c>
      <c r="FW15" s="230">
        <f>IF(P15="課税事業者（一般課税）",INT(CF15*10/110),0)</f>
        <v>0</v>
      </c>
      <c r="FX15" s="231">
        <f>INT(FW15/2)</f>
        <v>0</v>
      </c>
      <c r="FY15" s="340">
        <f>IF(P15="課税事業者（一般課税）",INT(CT15*10/110)+INT(CU15*10/110),0)</f>
        <v>0</v>
      </c>
      <c r="FZ15" s="229">
        <f>IF(CT15=0,INT(FY15/2),FY15)</f>
        <v>0</v>
      </c>
      <c r="GA15" s="230">
        <f>IF(P15="課税事業者（一般課税）",INT(DF15*10/110),0)</f>
        <v>0</v>
      </c>
      <c r="GB15" s="231">
        <f>INT(GA15/2)</f>
        <v>0</v>
      </c>
      <c r="GC15" s="353">
        <f>IF(P15="課税事業者（一般課税）",INT(DP15*10/110),0)</f>
        <v>0</v>
      </c>
      <c r="GD15" s="229">
        <f>INT(GC15/2)</f>
        <v>0</v>
      </c>
      <c r="GE15" s="230">
        <f>IF(P15="課税事業者（一般課税）",INT(DZ15*10/110),0)</f>
        <v>0</v>
      </c>
      <c r="GF15" s="233">
        <f>INT(GE15/2)</f>
        <v>0</v>
      </c>
      <c r="GG15" s="353">
        <f>IF(P15="課税事業者（一般課税）",INT(EJ15*10/110),0)</f>
        <v>0</v>
      </c>
      <c r="GH15" s="233">
        <f>INT(GG15/2)</f>
        <v>0</v>
      </c>
      <c r="GI15" s="232">
        <f>SUM(FK15,FM15,FO15,FQ15,FS15,FU15,FW15,FY15,GA15,GC15,GE15,GG15)</f>
        <v>0</v>
      </c>
      <c r="GJ15" s="233">
        <f>SUM(FL15,FN15,FP15,FR15,FT15,FV15,FX15,FZ15,GB15,GD15,GF15,GH15)</f>
        <v>0</v>
      </c>
      <c r="GK15" s="353">
        <f>IF(P15="課税事業者（一般課税）",INT(FC15*10/110),0)</f>
        <v>0</v>
      </c>
      <c r="GL15" s="234">
        <f>+GK15</f>
        <v>0</v>
      </c>
      <c r="GM15" s="687"/>
    </row>
    <row r="16" spans="1:195" ht="20.100000000000001" customHeight="1">
      <c r="A16" s="668"/>
      <c r="B16" s="522"/>
      <c r="C16" s="669"/>
      <c r="D16" s="673"/>
      <c r="E16" s="316" t="s">
        <v>256</v>
      </c>
      <c r="F16" s="675"/>
      <c r="G16" s="541"/>
      <c r="H16" s="543"/>
      <c r="I16" s="697"/>
      <c r="J16" s="550"/>
      <c r="K16" s="552"/>
      <c r="L16" s="550"/>
      <c r="M16" s="554"/>
      <c r="N16" s="467" t="e">
        <f t="shared" ref="N16:N79" si="23">ROUNDDOWN(((R16+AL16)*1000)/(U16+AO16),0)</f>
        <v>#DIV/0!</v>
      </c>
      <c r="O16" s="556"/>
      <c r="P16" s="558"/>
      <c r="Q16" s="548"/>
      <c r="R16" s="91"/>
      <c r="S16" s="80" t="str">
        <f>IF(U16="","",VLOOKUP(L15,'リスト（けさない）'!$X$3:$Y$29,2,0))</f>
        <v/>
      </c>
      <c r="T16" s="75">
        <f t="shared" ref="T16:T79" si="24">IF(U16&gt;0,1,0)</f>
        <v>0</v>
      </c>
      <c r="U16" s="101"/>
      <c r="V16" s="81">
        <f t="shared" si="0"/>
        <v>0</v>
      </c>
      <c r="W16" s="79"/>
      <c r="X16" s="85">
        <f t="shared" ref="X16:X79" si="25">+V16+W16</f>
        <v>0</v>
      </c>
      <c r="Y16" s="334">
        <f t="shared" si="1"/>
        <v>0</v>
      </c>
      <c r="Z16" s="392">
        <f>IF(Q15="初 年 度",Y16,0)</f>
        <v>0</v>
      </c>
      <c r="AA16" s="393">
        <f>IF(Q15="次 年 度",Y16,0)</f>
        <v>0</v>
      </c>
      <c r="AB16" s="443"/>
      <c r="AC16" s="126" t="s">
        <v>208</v>
      </c>
      <c r="AD16" s="75">
        <f t="shared" ref="AD16:AD79" si="26">IF(AE16&gt;0,1,0)</f>
        <v>0</v>
      </c>
      <c r="AE16" s="424"/>
      <c r="AF16" s="368"/>
      <c r="AG16" s="91"/>
      <c r="AH16" s="94">
        <f t="shared" ref="AH16:AH79" si="27">+AF16+AG16</f>
        <v>0</v>
      </c>
      <c r="AI16" s="94">
        <f>IF(AG15&gt;0,INT((AG16-FM16)/2),AF16-FM16)</f>
        <v>0</v>
      </c>
      <c r="AJ16" s="94">
        <f>IF(Q15="初 年 度",AI16,0)</f>
        <v>0</v>
      </c>
      <c r="AK16" s="419">
        <f>IF(Q15="次 年 度",AI16,0)</f>
        <v>0</v>
      </c>
      <c r="AL16" s="101"/>
      <c r="AM16" s="81" t="str">
        <f>IF(AO16="","",VLOOKUP(L15,'リスト（けさない）'!$AA$3:$AB$29,2,0))</f>
        <v/>
      </c>
      <c r="AN16" s="94">
        <f t="shared" ref="AN16:AN79" si="28">IF(AO16&gt;0,1,0)</f>
        <v>0</v>
      </c>
      <c r="AO16" s="101"/>
      <c r="AP16" s="106">
        <f t="shared" ref="AP16:AP46" si="29">IF(AO16&gt;0,ROUND(AM16*AO16,0),0)</f>
        <v>0</v>
      </c>
      <c r="AQ16" s="91"/>
      <c r="AR16" s="110">
        <f t="shared" ref="AR16:AR79" si="30">+AP16+AQ16</f>
        <v>0</v>
      </c>
      <c r="AS16" s="334">
        <f>IF(AQ16&gt;0,INT((AQ16-FO16)/2),AP16-FO16)</f>
        <v>0</v>
      </c>
      <c r="AT16" s="334">
        <f>IF(Q15="初 年 度",AS16,0)</f>
        <v>0</v>
      </c>
      <c r="AU16" s="337">
        <f>IF(Q15="次 年 度",AS16,0)</f>
        <v>0</v>
      </c>
      <c r="AV16" s="475"/>
      <c r="AW16" s="72" t="s">
        <v>208</v>
      </c>
      <c r="AX16" s="94">
        <f t="shared" ref="AX16:AX79" si="31">IF(AY16&gt;0,1,0)</f>
        <v>0</v>
      </c>
      <c r="AY16" s="101"/>
      <c r="AZ16" s="368"/>
      <c r="BA16" s="91"/>
      <c r="BB16" s="96">
        <f t="shared" ref="BB16:BB79" si="32">+AZ16+BA16</f>
        <v>0</v>
      </c>
      <c r="BC16" s="80">
        <f>IF(BA16&gt;0,INT((BA16-FQ16)/2),$AZ$15-FQ16)</f>
        <v>0</v>
      </c>
      <c r="BD16" s="83">
        <f>IF(Q15="初 年 度",BC16,0)</f>
        <v>0</v>
      </c>
      <c r="BE16" s="122">
        <f>IF(Q15="次 年 度",BC16,0)</f>
        <v>0</v>
      </c>
      <c r="BF16" s="475"/>
      <c r="BG16" s="125" t="s">
        <v>208</v>
      </c>
      <c r="BH16" s="96">
        <f t="shared" ref="BH16:BH79" si="33">IF(BI16&gt;0,1,0)</f>
        <v>0</v>
      </c>
      <c r="BI16" s="100"/>
      <c r="BJ16" s="368"/>
      <c r="BK16" s="91"/>
      <c r="BL16" s="94">
        <f t="shared" ref="BL16:BL79" si="34">+BJ16+BK16</f>
        <v>0</v>
      </c>
      <c r="BM16" s="85">
        <f>IF(BK16&gt;0,INT((BK16-FS16)/2),$BJ$15-FS16)</f>
        <v>0</v>
      </c>
      <c r="BN16" s="85">
        <f>IF(Q15="初 年 度",BM16,0)</f>
        <v>0</v>
      </c>
      <c r="BO16" s="123">
        <f>IF(Q15="次 年 度",BM16,0)</f>
        <v>0</v>
      </c>
      <c r="BP16" s="475"/>
      <c r="BQ16" s="375" t="s">
        <v>208</v>
      </c>
      <c r="BR16" s="96">
        <f t="shared" ref="BR16:BR79" si="35">IF(BS16&gt;0,1,0)</f>
        <v>0</v>
      </c>
      <c r="BS16" s="100"/>
      <c r="BT16" s="368"/>
      <c r="BU16" s="91"/>
      <c r="BV16" s="94">
        <f t="shared" ref="BV16:BV79" si="36">+BT16+BU16</f>
        <v>0</v>
      </c>
      <c r="BW16" s="85">
        <f>IF(BU16&gt;0,INT((BU16-FU16)/2),$BT$15-FU16)</f>
        <v>0</v>
      </c>
      <c r="BX16" s="85">
        <f>IF(Q15="初 年 度",BW16,0)</f>
        <v>0</v>
      </c>
      <c r="BY16" s="119">
        <f>IF(Q15="次 年 度",BW16,0)</f>
        <v>0</v>
      </c>
      <c r="BZ16" s="475"/>
      <c r="CA16" s="125" t="s">
        <v>208</v>
      </c>
      <c r="CB16" s="96">
        <f t="shared" si="2"/>
        <v>0</v>
      </c>
      <c r="CC16" s="100"/>
      <c r="CD16" s="368"/>
      <c r="CE16" s="91"/>
      <c r="CF16" s="96">
        <f t="shared" ref="CF16:CF79" si="37">+CD16+CE16</f>
        <v>0</v>
      </c>
      <c r="CG16" s="83">
        <f>IF(CE16&gt;0,INT((CE16-FW16)/2),$CD$15-FW16)</f>
        <v>0</v>
      </c>
      <c r="CH16" s="83">
        <f>IF(Q15="初 年 度",CG16,0)</f>
        <v>0</v>
      </c>
      <c r="CI16" s="120">
        <f>IF(Q15="次 年 度",CG16,0)</f>
        <v>0</v>
      </c>
      <c r="CJ16" s="69">
        <f t="shared" si="3"/>
        <v>0</v>
      </c>
      <c r="CK16" s="81">
        <f t="shared" si="4"/>
        <v>0</v>
      </c>
      <c r="CL16" s="81">
        <f t="shared" si="5"/>
        <v>0</v>
      </c>
      <c r="CM16" s="81">
        <f t="shared" si="6"/>
        <v>0</v>
      </c>
      <c r="CN16" s="81">
        <f t="shared" si="7"/>
        <v>0</v>
      </c>
      <c r="CO16" s="128">
        <f t="shared" si="8"/>
        <v>0</v>
      </c>
      <c r="CP16" s="475"/>
      <c r="CQ16" s="455" t="str">
        <f>IF(CS16="","",VLOOKUP(L15,'リスト（けさない）'!$AD$3:$AE$29,2,0))</f>
        <v/>
      </c>
      <c r="CR16" s="207">
        <f t="shared" ref="CR16:CR79" si="38">IF(CS16&gt;0,1,0)</f>
        <v>0</v>
      </c>
      <c r="CS16" s="101"/>
      <c r="CT16" s="81">
        <f>IF(CS16&gt;0,ROUND(CQ16*CS16,0),0)</f>
        <v>0</v>
      </c>
      <c r="CU16" s="91"/>
      <c r="CV16" s="81">
        <f t="shared" ref="CV16:CV79" si="39">+CT16+CU16</f>
        <v>0</v>
      </c>
      <c r="CW16" s="81">
        <f>IF(CU16&gt;0,INT((CU16-FY16)/2),CT16-FY16)</f>
        <v>0</v>
      </c>
      <c r="CX16" s="85">
        <f>IF(Q15="初 年 度",CW16,0)</f>
        <v>0</v>
      </c>
      <c r="CY16" s="119">
        <f>IF(Q15="次 年 度",CW16,0)</f>
        <v>0</v>
      </c>
      <c r="CZ16" s="475"/>
      <c r="DA16" s="72" t="s">
        <v>208</v>
      </c>
      <c r="DB16" s="133">
        <f t="shared" ref="DB16:DB79" si="40">IF(DC16&gt;0,1,0)</f>
        <v>0</v>
      </c>
      <c r="DC16" s="101"/>
      <c r="DD16" s="368"/>
      <c r="DE16" s="91"/>
      <c r="DF16" s="96">
        <f t="shared" ref="DF16:DF79" si="41">+DD16+DE16</f>
        <v>0</v>
      </c>
      <c r="DG16" s="83">
        <f>IF(DE16&gt;0,INT((DE16-GA16)/2),$DD$15-GA16)</f>
        <v>0</v>
      </c>
      <c r="DH16" s="83">
        <f>IF(Q15="初 年 度",DG16,0)</f>
        <v>0</v>
      </c>
      <c r="DI16" s="120">
        <f>IF(Q15="次 年 度",DG16,0)</f>
        <v>0</v>
      </c>
      <c r="DJ16" s="475"/>
      <c r="DK16" s="72" t="s">
        <v>208</v>
      </c>
      <c r="DL16" s="133">
        <f t="shared" ref="DL16:DL79" si="42">IF(DM16&gt;0,1,0)</f>
        <v>0</v>
      </c>
      <c r="DM16" s="101"/>
      <c r="DN16" s="368"/>
      <c r="DO16" s="91"/>
      <c r="DP16" s="96">
        <f t="shared" ref="DP16:DP79" si="43">+DN16+DO16</f>
        <v>0</v>
      </c>
      <c r="DQ16" s="85">
        <f>IF(DO16&gt;0,INT((DO16-GC16)/2),$DN$15-GC16)</f>
        <v>0</v>
      </c>
      <c r="DR16" s="85">
        <f>IF(Q15="初 年 度",DQ16,0)</f>
        <v>0</v>
      </c>
      <c r="DS16" s="119">
        <f>IF(Q15="次 年 度",DQ16,0)</f>
        <v>0</v>
      </c>
      <c r="DT16" s="475"/>
      <c r="DU16" s="72" t="s">
        <v>208</v>
      </c>
      <c r="DV16" s="133">
        <f t="shared" ref="DV16:DV79" si="44">IF(DW16&gt;0,1,0)</f>
        <v>0</v>
      </c>
      <c r="DW16" s="101"/>
      <c r="DX16" s="368"/>
      <c r="DY16" s="91"/>
      <c r="DZ16" s="96">
        <f t="shared" ref="DZ16:DZ79" si="45">+DX16+DY16</f>
        <v>0</v>
      </c>
      <c r="EA16" s="83">
        <f>IF(DY16&gt;0,INT((DY16-GE16)/2),$DX$15-GE16)</f>
        <v>0</v>
      </c>
      <c r="EB16" s="83">
        <f>IF(Q15="初 年 度",EA16,0)</f>
        <v>0</v>
      </c>
      <c r="EC16" s="120">
        <f>IF(Q15="次 年 度",EA16,0)</f>
        <v>0</v>
      </c>
      <c r="ED16" s="475"/>
      <c r="EE16" s="72" t="s">
        <v>208</v>
      </c>
      <c r="EF16" s="133">
        <f t="shared" ref="EF16:EF79" si="46">IF(EG16&gt;0,1,0)</f>
        <v>0</v>
      </c>
      <c r="EG16" s="101"/>
      <c r="EH16" s="368"/>
      <c r="EI16" s="91"/>
      <c r="EJ16" s="96">
        <f t="shared" ref="EJ16:EJ79" si="47">+EH16+EI16</f>
        <v>0</v>
      </c>
      <c r="EK16" s="85">
        <f>IF(EI16&gt;0,INT((EI16-GG16)/2),$EH$15-GG16)</f>
        <v>0</v>
      </c>
      <c r="EL16" s="85">
        <f>IF(Q15="初 年 度",EK16,0)</f>
        <v>0</v>
      </c>
      <c r="EM16" s="119">
        <f>IF(Q15="次 年 度",EK16,0)</f>
        <v>0</v>
      </c>
      <c r="EN16" s="69">
        <f t="shared" si="9"/>
        <v>0</v>
      </c>
      <c r="EO16" s="83">
        <f t="shared" si="10"/>
        <v>0</v>
      </c>
      <c r="EP16" s="85">
        <f t="shared" si="11"/>
        <v>0</v>
      </c>
      <c r="EQ16" s="85">
        <f t="shared" si="12"/>
        <v>0</v>
      </c>
      <c r="ER16" s="85">
        <f t="shared" si="13"/>
        <v>0</v>
      </c>
      <c r="ES16" s="119">
        <f t="shared" si="14"/>
        <v>0</v>
      </c>
      <c r="ET16" s="134">
        <f t="shared" si="15"/>
        <v>0</v>
      </c>
      <c r="EU16" s="123">
        <f t="shared" si="16"/>
        <v>0</v>
      </c>
      <c r="EV16" s="85">
        <f t="shared" si="17"/>
        <v>0</v>
      </c>
      <c r="EW16" s="85">
        <f t="shared" si="18"/>
        <v>0</v>
      </c>
      <c r="EX16" s="81">
        <f t="shared" si="19"/>
        <v>0</v>
      </c>
      <c r="EY16" s="132">
        <f t="shared" si="20"/>
        <v>0</v>
      </c>
      <c r="EZ16" s="71">
        <f>IF(L15="ブルーベリー（普通栽培）",0,220)</f>
        <v>220</v>
      </c>
      <c r="FA16" s="81">
        <f>IF(L15="ブルーベリー（普通栽培）",0,T16+AD16+AN16)</f>
        <v>0</v>
      </c>
      <c r="FB16" s="85">
        <f>IF(L15="ブルーベリー（普通栽培）",0,U16+AE16+AO16)</f>
        <v>0</v>
      </c>
      <c r="FC16" s="83">
        <f>ROUND(EZ16*FB16,0)</f>
        <v>0</v>
      </c>
      <c r="FD16" s="117">
        <f t="shared" si="21"/>
        <v>0</v>
      </c>
      <c r="FE16" s="117">
        <f>IF(Q15="初 年 度",FC16-GK16,0)</f>
        <v>0</v>
      </c>
      <c r="FF16" s="118">
        <f>IF(Q15="次 年 度",FC16-GK16,0)</f>
        <v>0</v>
      </c>
      <c r="FG16" s="134">
        <f t="shared" ref="FG16:FJ31" si="48">SUM(EV16,FC16)</f>
        <v>0</v>
      </c>
      <c r="FH16" s="117">
        <f t="shared" si="48"/>
        <v>0</v>
      </c>
      <c r="FI16" s="117">
        <f t="shared" si="48"/>
        <v>0</v>
      </c>
      <c r="FJ16" s="128">
        <f t="shared" si="48"/>
        <v>0</v>
      </c>
      <c r="FK16" s="314">
        <f>IF(P15="課税事業者（一般課税）",INT(V16*10/110)+INT(W16*10/110),0)</f>
        <v>0</v>
      </c>
      <c r="FL16" s="93">
        <f t="shared" si="22"/>
        <v>0</v>
      </c>
      <c r="FM16" s="103">
        <f>IF(P15="課税事業者（一般課税）",INT(AG16*0.0909090909090909),0)</f>
        <v>0</v>
      </c>
      <c r="FN16" s="341">
        <f t="shared" ref="FN16:FN79" si="49">INT(FM16/2)</f>
        <v>0</v>
      </c>
      <c r="FO16" s="350">
        <f>IF(P15="課税事業者（一般課税）",INT(AP16*10/110)+INT(AQ16*10/110),0)</f>
        <v>0</v>
      </c>
      <c r="FP16" s="116">
        <f t="shared" ref="FP16:FP79" si="50">IF(AP16=0,INT(FO16/2),FO16)</f>
        <v>0</v>
      </c>
      <c r="FQ16" s="347">
        <f>IF(P15="課税事業者（一般課税）",INT(BA16*10/110),0)</f>
        <v>0</v>
      </c>
      <c r="FR16" s="93">
        <f t="shared" ref="FR16:FR79" si="51">INT(FQ16/2)</f>
        <v>0</v>
      </c>
      <c r="FS16" s="355">
        <f>IF(P15="課税事業者（一般課税）",INT(BL16*10/110),0)</f>
        <v>0</v>
      </c>
      <c r="FT16" s="104">
        <f t="shared" ref="FT16:FT79" si="52">INT(FS16/2)</f>
        <v>0</v>
      </c>
      <c r="FU16" s="355">
        <f>IF(P15="課税事業者（一般課税）",INT(BV16*10/110),0)</f>
        <v>0</v>
      </c>
      <c r="FV16" s="116">
        <f t="shared" ref="FV16:FV79" si="53">INT(FU16/2)</f>
        <v>0</v>
      </c>
      <c r="FW16" s="355">
        <f>IF(P15="課税事業者（一般課税）",INT(CF16*10/110),0)</f>
        <v>0</v>
      </c>
      <c r="FX16" s="104">
        <f t="shared" ref="FX16:FX79" si="54">INT(FW16/2)</f>
        <v>0</v>
      </c>
      <c r="FY16" s="347">
        <f>IF(P15="課税事業者（一般課税）",INT(CT16*10/110)+INT(CU16*10/110),0)</f>
        <v>0</v>
      </c>
      <c r="FZ16" s="93">
        <f t="shared" ref="FZ16:FZ79" si="55">IF(CT16=0,INT(FY16/2),FY16)</f>
        <v>0</v>
      </c>
      <c r="GA16" s="355">
        <f>IF(P15="課税事業者（一般課税）",INT(DF16*10/110),0)</f>
        <v>0</v>
      </c>
      <c r="GB16" s="104">
        <f t="shared" ref="GB16:GB79" si="56">INT(GA16/2)</f>
        <v>0</v>
      </c>
      <c r="GC16" s="354">
        <f>IF(P15="課税事業者（一般課税）",INT(DL16*10/110),0)</f>
        <v>0</v>
      </c>
      <c r="GD16" s="93">
        <f t="shared" ref="GD16:GD79" si="57">INT(GC16/2)</f>
        <v>0</v>
      </c>
      <c r="GE16" s="355">
        <f>IF(P15="課税事業者（一般課税）",INT(DZ16*10/110),0)</f>
        <v>0</v>
      </c>
      <c r="GF16" s="116">
        <f t="shared" ref="GF16:GF79" si="58">INT(GE16/2)</f>
        <v>0</v>
      </c>
      <c r="GG16" s="354">
        <f>IF(P15="課税事業者（一般課税）",INT(EJ16*10/110),0)</f>
        <v>0</v>
      </c>
      <c r="GH16" s="115">
        <f t="shared" ref="GH16:GH79" si="59">INT(GG16/2)</f>
        <v>0</v>
      </c>
      <c r="GI16" s="113">
        <f t="shared" ref="GI16:GJ31" si="60">SUM(FK16,FM16,FO16,FQ16,FS16,FU16,FW16,FY16,GA16,GC16,GE16,GG16)</f>
        <v>0</v>
      </c>
      <c r="GJ16" s="115">
        <f t="shared" si="60"/>
        <v>0</v>
      </c>
      <c r="GK16" s="354">
        <f>IF(P15="課税事業者（一般課税）",INT(FC16*10/110),0)</f>
        <v>0</v>
      </c>
      <c r="GL16" s="140">
        <f t="shared" ref="GL16:GL79" si="61">+GK16</f>
        <v>0</v>
      </c>
      <c r="GM16" s="688"/>
    </row>
    <row r="17" spans="1:195" ht="20.100000000000001" customHeight="1">
      <c r="A17" s="667" t="str">
        <f>+A15</f>
        <v>北海道</v>
      </c>
      <c r="B17" s="521"/>
      <c r="C17" s="629">
        <f t="shared" ref="C17:C81" si="62">+C15+1</f>
        <v>2</v>
      </c>
      <c r="D17" s="685"/>
      <c r="E17" s="317" t="s">
        <v>258</v>
      </c>
      <c r="F17" s="680"/>
      <c r="G17" s="681"/>
      <c r="H17" s="682"/>
      <c r="I17" s="543"/>
      <c r="J17" s="683"/>
      <c r="K17" s="684"/>
      <c r="L17" s="696"/>
      <c r="M17" s="693"/>
      <c r="N17" s="468" t="e">
        <f t="shared" si="23"/>
        <v>#DIV/0!</v>
      </c>
      <c r="O17" s="689" t="str">
        <f>IF(L17="","",VLOOKUP(L17,'リスト（けさない）'!$Q$3:$R$29,2,0))</f>
        <v/>
      </c>
      <c r="P17" s="536"/>
      <c r="Q17" s="536"/>
      <c r="R17" s="473"/>
      <c r="S17" s="251" t="str">
        <f>IF(U17="","",VLOOKUP(L17,'リスト（けさない）'!$X$3:$Y$29,2,0))</f>
        <v/>
      </c>
      <c r="T17" s="243">
        <f t="shared" si="24"/>
        <v>0</v>
      </c>
      <c r="U17" s="244"/>
      <c r="V17" s="245">
        <f t="shared" si="0"/>
        <v>0</v>
      </c>
      <c r="W17" s="246"/>
      <c r="X17" s="247">
        <f t="shared" si="25"/>
        <v>0</v>
      </c>
      <c r="Y17" s="253">
        <f t="shared" si="1"/>
        <v>0</v>
      </c>
      <c r="Z17" s="332">
        <f>IF(Q17="初 年 度",Y17,0)</f>
        <v>0</v>
      </c>
      <c r="AA17" s="333">
        <f>IF(Q17="次 年 度",Y17,0)</f>
        <v>0</v>
      </c>
      <c r="AB17" s="444"/>
      <c r="AC17" s="124" t="s">
        <v>208</v>
      </c>
      <c r="AD17" s="243">
        <f t="shared" si="26"/>
        <v>0</v>
      </c>
      <c r="AE17" s="425"/>
      <c r="AF17" s="367"/>
      <c r="AG17" s="255"/>
      <c r="AH17" s="248">
        <f t="shared" si="27"/>
        <v>0</v>
      </c>
      <c r="AI17" s="339">
        <f>IF(AG17&gt;0,INT((AG17-FM17)/2),AF17-FM17)</f>
        <v>0</v>
      </c>
      <c r="AJ17" s="335">
        <f>IF(Q17="初 年 度",AI17,0)</f>
        <v>0</v>
      </c>
      <c r="AK17" s="420">
        <f>IF(Q17="次 年 度",AI17,0)</f>
        <v>0</v>
      </c>
      <c r="AL17" s="244"/>
      <c r="AM17" s="245" t="str">
        <f>IF(AO17="","",VLOOKUP(L17,'リスト（けさない）'!$AA$3:$AB$29,2,0))</f>
        <v/>
      </c>
      <c r="AN17" s="248">
        <f t="shared" si="28"/>
        <v>0</v>
      </c>
      <c r="AO17" s="244"/>
      <c r="AP17" s="257">
        <f t="shared" si="29"/>
        <v>0</v>
      </c>
      <c r="AQ17" s="255"/>
      <c r="AR17" s="258">
        <f t="shared" si="30"/>
        <v>0</v>
      </c>
      <c r="AS17" s="338">
        <f>IF(AQ17&gt;0,INT((AQ17-FO17)/2),AP17-FO17)</f>
        <v>0</v>
      </c>
      <c r="AT17" s="332">
        <f>IF(Q17="初 年 度",AS17,0)</f>
        <v>0</v>
      </c>
      <c r="AU17" s="333">
        <f>IF(Q17="次 年 度",AS17,0)</f>
        <v>0</v>
      </c>
      <c r="AV17" s="476"/>
      <c r="AW17" s="124" t="s">
        <v>208</v>
      </c>
      <c r="AX17" s="248">
        <f t="shared" si="31"/>
        <v>0</v>
      </c>
      <c r="AY17" s="244"/>
      <c r="AZ17" s="367"/>
      <c r="BA17" s="255"/>
      <c r="BB17" s="248">
        <f t="shared" si="32"/>
        <v>0</v>
      </c>
      <c r="BC17" s="338">
        <f t="shared" ref="BC17:BC80" si="63">IF(BA17&gt;0,INT((BA17-FQ17)/2),$AZ$15-FQ17)</f>
        <v>0</v>
      </c>
      <c r="BD17" s="332">
        <f>IF(Q17="初 年 度",BC17,0)</f>
        <v>0</v>
      </c>
      <c r="BE17" s="438">
        <f>IF(Q17="次 年 度",BC17,0)</f>
        <v>0</v>
      </c>
      <c r="BF17" s="476"/>
      <c r="BG17" s="124" t="s">
        <v>208</v>
      </c>
      <c r="BH17" s="248">
        <f t="shared" si="33"/>
        <v>0</v>
      </c>
      <c r="BI17" s="244"/>
      <c r="BJ17" s="367"/>
      <c r="BK17" s="255"/>
      <c r="BL17" s="248">
        <f t="shared" si="34"/>
        <v>0</v>
      </c>
      <c r="BM17" s="339">
        <f>IF(BK17&gt;0,INT((BK17-FS17)/2),$BJ$15-FS17)</f>
        <v>0</v>
      </c>
      <c r="BN17" s="335">
        <f>IF(Q17="初 年 度",BM17,0)</f>
        <v>0</v>
      </c>
      <c r="BO17" s="420">
        <f>IF(Q17="次 年 度",BM17,0)</f>
        <v>0</v>
      </c>
      <c r="BP17" s="476"/>
      <c r="BQ17" s="376" t="s">
        <v>208</v>
      </c>
      <c r="BR17" s="248">
        <f t="shared" si="35"/>
        <v>0</v>
      </c>
      <c r="BS17" s="244"/>
      <c r="BT17" s="367"/>
      <c r="BU17" s="88"/>
      <c r="BV17" s="95">
        <f t="shared" si="36"/>
        <v>0</v>
      </c>
      <c r="BW17" s="339">
        <f>IF(BU17&gt;0,INT((BU17-FU17)/2),$BT$15-FU17)</f>
        <v>0</v>
      </c>
      <c r="BX17" s="335">
        <f>IF(Q17="初 年 度",BW17,0)</f>
        <v>0</v>
      </c>
      <c r="BY17" s="336">
        <f>IF(Q17="次 年 度",BW17,0)</f>
        <v>0</v>
      </c>
      <c r="BZ17" s="476"/>
      <c r="CA17" s="124" t="s">
        <v>208</v>
      </c>
      <c r="CB17" s="248">
        <f t="shared" si="2"/>
        <v>0</v>
      </c>
      <c r="CC17" s="244"/>
      <c r="CD17" s="367"/>
      <c r="CE17" s="255"/>
      <c r="CF17" s="248">
        <f t="shared" si="37"/>
        <v>0</v>
      </c>
      <c r="CG17" s="338">
        <f t="shared" ref="CG17:CG80" si="64">IF(CE17&gt;0,INT((CE17-FW17)/2),$CD$15-FW17)</f>
        <v>0</v>
      </c>
      <c r="CH17" s="332">
        <f>IF(Q17="初 年 度",CG17,0)</f>
        <v>0</v>
      </c>
      <c r="CI17" s="333">
        <f>IF(Q17="次 年 度",CG17,0)</f>
        <v>0</v>
      </c>
      <c r="CJ17" s="256">
        <f t="shared" si="3"/>
        <v>0</v>
      </c>
      <c r="CK17" s="245">
        <f t="shared" si="4"/>
        <v>0</v>
      </c>
      <c r="CL17" s="245">
        <f t="shared" si="5"/>
        <v>0</v>
      </c>
      <c r="CM17" s="247">
        <f t="shared" si="6"/>
        <v>0</v>
      </c>
      <c r="CN17" s="245">
        <f t="shared" si="7"/>
        <v>0</v>
      </c>
      <c r="CO17" s="266">
        <f t="shared" si="8"/>
        <v>0</v>
      </c>
      <c r="CP17" s="476"/>
      <c r="CQ17" s="245" t="str">
        <f>IF(CS17="","",VLOOKUP(L17,'リスト（けさない）'!$AD$3:$AE$29,2,0))</f>
        <v/>
      </c>
      <c r="CR17" s="267">
        <f t="shared" si="38"/>
        <v>0</v>
      </c>
      <c r="CS17" s="244"/>
      <c r="CT17" s="245">
        <f t="shared" ref="CT17:CT80" si="65">IF(CS17&gt;0,ROUND(CQ17*CS17,0),0)</f>
        <v>0</v>
      </c>
      <c r="CU17" s="255"/>
      <c r="CV17" s="245">
        <f t="shared" si="39"/>
        <v>0</v>
      </c>
      <c r="CW17" s="339">
        <f>IF(CU17&gt;0,INT((CU17-FY17)/2),CT17-FY17)</f>
        <v>0</v>
      </c>
      <c r="CX17" s="335">
        <f>IF(Q17="初 年 度",CW17,0)</f>
        <v>0</v>
      </c>
      <c r="CY17" s="336">
        <f>IF(Q17="次 年 度",CW17,0)</f>
        <v>0</v>
      </c>
      <c r="CZ17" s="476"/>
      <c r="DA17" s="124" t="s">
        <v>208</v>
      </c>
      <c r="DB17" s="267">
        <f t="shared" si="40"/>
        <v>0</v>
      </c>
      <c r="DC17" s="244"/>
      <c r="DD17" s="367"/>
      <c r="DE17" s="255"/>
      <c r="DF17" s="248">
        <f t="shared" si="41"/>
        <v>0</v>
      </c>
      <c r="DG17" s="338">
        <f t="shared" ref="DG17:DG80" si="66">IF(DE17&gt;0,INT((DE17-GA17)/2),$DD$15-GA17)</f>
        <v>0</v>
      </c>
      <c r="DH17" s="332">
        <f>IF(Q17="初 年 度",DG17,0)</f>
        <v>0</v>
      </c>
      <c r="DI17" s="333">
        <f>IF(Q17="次 年 度",DG17,0)</f>
        <v>0</v>
      </c>
      <c r="DJ17" s="476"/>
      <c r="DK17" s="458" t="s">
        <v>208</v>
      </c>
      <c r="DL17" s="267">
        <f t="shared" si="42"/>
        <v>0</v>
      </c>
      <c r="DM17" s="244"/>
      <c r="DN17" s="367"/>
      <c r="DO17" s="255"/>
      <c r="DP17" s="248">
        <f t="shared" si="43"/>
        <v>0</v>
      </c>
      <c r="DQ17" s="339">
        <f>IF(DO17&gt;0,INT((DO17-GC17)/2),$DN$15-GC17)</f>
        <v>0</v>
      </c>
      <c r="DR17" s="335">
        <f>IF(Q17="初 年 度",DQ17,0)</f>
        <v>0</v>
      </c>
      <c r="DS17" s="336">
        <f>IF(Q17="次 年 度",DQ17,0)</f>
        <v>0</v>
      </c>
      <c r="DT17" s="476"/>
      <c r="DU17" s="458" t="s">
        <v>208</v>
      </c>
      <c r="DV17" s="267">
        <f t="shared" si="44"/>
        <v>0</v>
      </c>
      <c r="DW17" s="244"/>
      <c r="DX17" s="367"/>
      <c r="DY17" s="255"/>
      <c r="DZ17" s="248">
        <f t="shared" si="45"/>
        <v>0</v>
      </c>
      <c r="EA17" s="338">
        <f t="shared" ref="EA17:EA80" si="67">IF(DY17&gt;0,INT((DY17-GE17)/2),$DX$15-GE17)</f>
        <v>0</v>
      </c>
      <c r="EB17" s="332">
        <f>IF(Q17="初 年 度",EA17,0)</f>
        <v>0</v>
      </c>
      <c r="EC17" s="333">
        <f>IF(Q17="次 年 度",EA17,0)</f>
        <v>0</v>
      </c>
      <c r="ED17" s="476"/>
      <c r="EE17" s="458" t="s">
        <v>208</v>
      </c>
      <c r="EF17" s="267">
        <f t="shared" si="46"/>
        <v>0</v>
      </c>
      <c r="EG17" s="244"/>
      <c r="EH17" s="367"/>
      <c r="EI17" s="255"/>
      <c r="EJ17" s="248">
        <f t="shared" si="47"/>
        <v>0</v>
      </c>
      <c r="EK17" s="339">
        <f>IF(EI17&gt;0,INT((EI17-GG17)/2),$EH$15-GG17)</f>
        <v>0</v>
      </c>
      <c r="EL17" s="335">
        <f>IF(Q17="初 年 度",EK17,0)</f>
        <v>0</v>
      </c>
      <c r="EM17" s="336">
        <f>IF(Q17="次 年 度",EK17,0)</f>
        <v>0</v>
      </c>
      <c r="EN17" s="256">
        <f t="shared" si="9"/>
        <v>0</v>
      </c>
      <c r="EO17" s="247">
        <f t="shared" si="10"/>
        <v>0</v>
      </c>
      <c r="EP17" s="247">
        <f t="shared" si="11"/>
        <v>0</v>
      </c>
      <c r="EQ17" s="247">
        <f t="shared" si="12"/>
        <v>0</v>
      </c>
      <c r="ER17" s="247">
        <f t="shared" si="13"/>
        <v>0</v>
      </c>
      <c r="ES17" s="259">
        <f t="shared" si="14"/>
        <v>0</v>
      </c>
      <c r="ET17" s="272">
        <f t="shared" si="15"/>
        <v>0</v>
      </c>
      <c r="EU17" s="264">
        <f t="shared" si="16"/>
        <v>0</v>
      </c>
      <c r="EV17" s="247">
        <f t="shared" si="17"/>
        <v>0</v>
      </c>
      <c r="EW17" s="247">
        <f t="shared" si="18"/>
        <v>0</v>
      </c>
      <c r="EX17" s="245">
        <f t="shared" si="19"/>
        <v>0</v>
      </c>
      <c r="EY17" s="266">
        <f t="shared" si="20"/>
        <v>0</v>
      </c>
      <c r="EZ17" s="383">
        <f>IF(L17="ブルーベリー（普通栽培）",0,220)</f>
        <v>220</v>
      </c>
      <c r="FA17" s="247">
        <f>IF(L17="ブルーベリー（普通栽培）",0,T17+AD17+AN17)</f>
        <v>0</v>
      </c>
      <c r="FB17" s="247">
        <f>IF(L17="ブルーベリー（普通栽培）",0,U17+AE17+AO17)</f>
        <v>0</v>
      </c>
      <c r="FC17" s="247">
        <f t="shared" ref="FC17:FC80" si="68">ROUND(EZ17*FB17,0)</f>
        <v>0</v>
      </c>
      <c r="FD17" s="247">
        <f t="shared" si="21"/>
        <v>0</v>
      </c>
      <c r="FE17" s="247">
        <f>IF(Q17="初 年 度",FC17-GK17,0)</f>
        <v>0</v>
      </c>
      <c r="FF17" s="259">
        <f>IF(Q17="次 年 度",FC17-GK17,0)</f>
        <v>0</v>
      </c>
      <c r="FG17" s="135">
        <f t="shared" si="48"/>
        <v>0</v>
      </c>
      <c r="FH17" s="82">
        <f t="shared" si="48"/>
        <v>0</v>
      </c>
      <c r="FI17" s="82">
        <f t="shared" si="48"/>
        <v>0</v>
      </c>
      <c r="FJ17" s="129">
        <f t="shared" si="48"/>
        <v>0</v>
      </c>
      <c r="FK17" s="228">
        <f>IF(P17="課税事業者（一般課税）",INT(V17*10/110)+INT(W17*10/110),0)</f>
        <v>0</v>
      </c>
      <c r="FL17" s="277">
        <f t="shared" si="22"/>
        <v>0</v>
      </c>
      <c r="FM17" s="278">
        <f>IF(P17="課税事業者（一般課税）",INT(AG17*0.0909090909090909),0)</f>
        <v>0</v>
      </c>
      <c r="FN17" s="342">
        <f t="shared" si="49"/>
        <v>0</v>
      </c>
      <c r="FO17" s="232">
        <f>IF(P17="課税事業者（一般課税）",INT(AP17*10/110)+INT(AQ17*10/110),0)</f>
        <v>0</v>
      </c>
      <c r="FP17" s="281">
        <f t="shared" si="50"/>
        <v>0</v>
      </c>
      <c r="FQ17" s="340">
        <f>IF(P17="課税事業者（一般課税）",INT(BA17*10/110),0)</f>
        <v>0</v>
      </c>
      <c r="FR17" s="277">
        <f t="shared" si="51"/>
        <v>0</v>
      </c>
      <c r="FS17" s="230">
        <f>IF(P17="課税事業者（一般課税）",INT(BL17*10/110),0)</f>
        <v>0</v>
      </c>
      <c r="FT17" s="279">
        <f t="shared" si="52"/>
        <v>0</v>
      </c>
      <c r="FU17" s="230">
        <f>IF(P17="課税事業者（一般課税）",INT(BV17*10/110),0)</f>
        <v>0</v>
      </c>
      <c r="FV17" s="281">
        <f t="shared" si="53"/>
        <v>0</v>
      </c>
      <c r="FW17" s="230">
        <f>IF(P17="課税事業者（一般課税）",INT(CF17*10/110),0)</f>
        <v>0</v>
      </c>
      <c r="FX17" s="279">
        <f t="shared" si="54"/>
        <v>0</v>
      </c>
      <c r="FY17" s="340">
        <f>IF(P17="課税事業者（一般課税）",INT(CT17*10/110)+INT(CU17*10/110),0)</f>
        <v>0</v>
      </c>
      <c r="FZ17" s="277">
        <f t="shared" si="55"/>
        <v>0</v>
      </c>
      <c r="GA17" s="230">
        <f>IF(P17="課税事業者（一般課税）",INT(DF17*10/110),0)</f>
        <v>0</v>
      </c>
      <c r="GB17" s="279">
        <f t="shared" si="56"/>
        <v>0</v>
      </c>
      <c r="GC17" s="353">
        <f>IF(P17="課税事業者（一般課税）",INT(DP17*10/110),0)</f>
        <v>0</v>
      </c>
      <c r="GD17" s="277">
        <f t="shared" si="57"/>
        <v>0</v>
      </c>
      <c r="GE17" s="230">
        <f>IF(P17="課税事業者（一般課税）",INT(DZ17*10/110),0)</f>
        <v>0</v>
      </c>
      <c r="GF17" s="281">
        <f t="shared" si="58"/>
        <v>0</v>
      </c>
      <c r="GG17" s="353">
        <f>IF(P17="課税事業者（一般課税）",INT(EJ17*10/110),0)</f>
        <v>0</v>
      </c>
      <c r="GH17" s="281">
        <f t="shared" si="59"/>
        <v>0</v>
      </c>
      <c r="GI17" s="280">
        <f t="shared" si="60"/>
        <v>0</v>
      </c>
      <c r="GJ17" s="281">
        <f t="shared" si="60"/>
        <v>0</v>
      </c>
      <c r="GK17" s="353">
        <f>IF(P17="課税事業者（一般課税）",INT(FC17*10/110),0)</f>
        <v>0</v>
      </c>
      <c r="GL17" s="287">
        <f t="shared" si="61"/>
        <v>0</v>
      </c>
      <c r="GM17" s="691"/>
    </row>
    <row r="18" spans="1:195" ht="20.100000000000001" customHeight="1">
      <c r="A18" s="668"/>
      <c r="B18" s="522"/>
      <c r="C18" s="669"/>
      <c r="D18" s="673"/>
      <c r="E18" s="316" t="s">
        <v>256</v>
      </c>
      <c r="F18" s="675"/>
      <c r="G18" s="541"/>
      <c r="H18" s="543"/>
      <c r="I18" s="697"/>
      <c r="J18" s="550"/>
      <c r="K18" s="552"/>
      <c r="L18" s="550"/>
      <c r="M18" s="552"/>
      <c r="N18" s="467" t="e">
        <f t="shared" si="23"/>
        <v>#DIV/0!</v>
      </c>
      <c r="O18" s="556"/>
      <c r="P18" s="537"/>
      <c r="Q18" s="537"/>
      <c r="R18" s="89"/>
      <c r="S18" s="80" t="str">
        <f>IF(U18="","",VLOOKUP(L17,'リスト（けさない）'!$X$3:$Y$29,2,0))</f>
        <v/>
      </c>
      <c r="T18" s="74">
        <f t="shared" si="24"/>
        <v>0</v>
      </c>
      <c r="U18" s="100"/>
      <c r="V18" s="80">
        <f t="shared" si="0"/>
        <v>0</v>
      </c>
      <c r="W18" s="78"/>
      <c r="X18" s="83">
        <f t="shared" si="25"/>
        <v>0</v>
      </c>
      <c r="Y18" s="83">
        <f t="shared" si="1"/>
        <v>0</v>
      </c>
      <c r="Z18" s="394">
        <f>IF(Q17="初 年 度",Y18,0)</f>
        <v>0</v>
      </c>
      <c r="AA18" s="395">
        <f>IF(Q17="次 年 度",Y18,0)</f>
        <v>0</v>
      </c>
      <c r="AB18" s="445"/>
      <c r="AC18" s="125" t="s">
        <v>208</v>
      </c>
      <c r="AD18" s="74">
        <f t="shared" si="26"/>
        <v>0</v>
      </c>
      <c r="AE18" s="426"/>
      <c r="AF18" s="368"/>
      <c r="AG18" s="89"/>
      <c r="AH18" s="96">
        <f t="shared" si="27"/>
        <v>0</v>
      </c>
      <c r="AI18" s="96">
        <f>IF(AG17&gt;0,INT((AG18-FM18)/2),AF18-FM18)</f>
        <v>0</v>
      </c>
      <c r="AJ18" s="96">
        <f>IF(Q17="初 年 度",AI18,0)</f>
        <v>0</v>
      </c>
      <c r="AK18" s="421">
        <f>IF(Q17="次 年 度",AI18,0)</f>
        <v>0</v>
      </c>
      <c r="AL18" s="100"/>
      <c r="AM18" s="80" t="str">
        <f>IF(AO18="","",VLOOKUP(L17,'リスト（けさない）'!$AA$3:$AB$29,2,0))</f>
        <v/>
      </c>
      <c r="AN18" s="96">
        <f t="shared" si="28"/>
        <v>0</v>
      </c>
      <c r="AO18" s="100"/>
      <c r="AP18" s="107">
        <f t="shared" si="29"/>
        <v>0</v>
      </c>
      <c r="AQ18" s="89"/>
      <c r="AR18" s="111">
        <f t="shared" si="30"/>
        <v>0</v>
      </c>
      <c r="AS18" s="334">
        <f>IF(AQ18&gt;0,INT((AQ18-FO18)/2),AP18-FO18)</f>
        <v>0</v>
      </c>
      <c r="AT18" s="334">
        <f>IF(Q17="初 年 度",AS18,0)</f>
        <v>0</v>
      </c>
      <c r="AU18" s="337">
        <f>IF(Q17="次 年 度",AS18,0)</f>
        <v>0</v>
      </c>
      <c r="AV18" s="477"/>
      <c r="AW18" s="125" t="s">
        <v>208</v>
      </c>
      <c r="AX18" s="96">
        <f t="shared" si="31"/>
        <v>0</v>
      </c>
      <c r="AY18" s="100"/>
      <c r="AZ18" s="368"/>
      <c r="BA18" s="89"/>
      <c r="BB18" s="96">
        <f t="shared" si="32"/>
        <v>0</v>
      </c>
      <c r="BC18" s="80">
        <f t="shared" si="63"/>
        <v>0</v>
      </c>
      <c r="BD18" s="83">
        <f>IF(Q17="初 年 度",BC18,0)</f>
        <v>0</v>
      </c>
      <c r="BE18" s="122">
        <f>IF(Q17="次 年 度",BC18,0)</f>
        <v>0</v>
      </c>
      <c r="BF18" s="477"/>
      <c r="BG18" s="125" t="s">
        <v>208</v>
      </c>
      <c r="BH18" s="96">
        <f t="shared" si="33"/>
        <v>0</v>
      </c>
      <c r="BI18" s="100"/>
      <c r="BJ18" s="368"/>
      <c r="BK18" s="89"/>
      <c r="BL18" s="96">
        <f t="shared" si="34"/>
        <v>0</v>
      </c>
      <c r="BM18" s="83">
        <f>IF(BK18&gt;0,INT((BK18-FS18)/2),$BJ$15-FS18)</f>
        <v>0</v>
      </c>
      <c r="BN18" s="83">
        <f>IF(Q17="初 年 度",BM18,0)</f>
        <v>0</v>
      </c>
      <c r="BO18" s="122">
        <f>IF(Q17="次 年 度",BM18,0)</f>
        <v>0</v>
      </c>
      <c r="BP18" s="477"/>
      <c r="BQ18" s="375" t="s">
        <v>208</v>
      </c>
      <c r="BR18" s="96">
        <f t="shared" si="35"/>
        <v>0</v>
      </c>
      <c r="BS18" s="100"/>
      <c r="BT18" s="368"/>
      <c r="BU18" s="89"/>
      <c r="BV18" s="96">
        <f t="shared" si="36"/>
        <v>0</v>
      </c>
      <c r="BW18" s="83">
        <f>IF(BU18&gt;0,INT((BU18-FU18)/2),$BT$15-FU18)</f>
        <v>0</v>
      </c>
      <c r="BX18" s="83">
        <f>IF(Q17="初 年 度",BW18,0)</f>
        <v>0</v>
      </c>
      <c r="BY18" s="120">
        <f>IF(Q17="次 年 度",BW18,0)</f>
        <v>0</v>
      </c>
      <c r="BZ18" s="477"/>
      <c r="CA18" s="125" t="s">
        <v>208</v>
      </c>
      <c r="CB18" s="96">
        <f t="shared" si="2"/>
        <v>0</v>
      </c>
      <c r="CC18" s="100"/>
      <c r="CD18" s="368"/>
      <c r="CE18" s="89"/>
      <c r="CF18" s="96">
        <f t="shared" si="37"/>
        <v>0</v>
      </c>
      <c r="CG18" s="83">
        <f t="shared" si="64"/>
        <v>0</v>
      </c>
      <c r="CH18" s="83">
        <f>IF(Q17="初 年 度",CG18,0)</f>
        <v>0</v>
      </c>
      <c r="CI18" s="120">
        <f>IF(Q17="次 年 度",CG18,0)</f>
        <v>0</v>
      </c>
      <c r="CJ18" s="71">
        <f t="shared" si="3"/>
        <v>0</v>
      </c>
      <c r="CK18" s="80">
        <f t="shared" si="4"/>
        <v>0</v>
      </c>
      <c r="CL18" s="80">
        <f t="shared" si="5"/>
        <v>0</v>
      </c>
      <c r="CM18" s="83">
        <f t="shared" si="6"/>
        <v>0</v>
      </c>
      <c r="CN18" s="80">
        <f t="shared" si="7"/>
        <v>0</v>
      </c>
      <c r="CO18" s="130">
        <f t="shared" si="8"/>
        <v>0</v>
      </c>
      <c r="CP18" s="477"/>
      <c r="CQ18" s="80" t="str">
        <f>IF(CS18="","",VLOOKUP(L17,'リスト（けさない）'!$AD$3:$AE$29,2,0))</f>
        <v/>
      </c>
      <c r="CR18" s="74">
        <f t="shared" si="38"/>
        <v>0</v>
      </c>
      <c r="CS18" s="100"/>
      <c r="CT18" s="80">
        <f t="shared" si="65"/>
        <v>0</v>
      </c>
      <c r="CU18" s="89"/>
      <c r="CV18" s="80">
        <f t="shared" si="39"/>
        <v>0</v>
      </c>
      <c r="CW18" s="80">
        <f>IF(CU18&gt;0,INT((CU18-FY18)/2),CT18-FY18)</f>
        <v>0</v>
      </c>
      <c r="CX18" s="83">
        <f>IF(Q17="初 年 度",CW18,0)</f>
        <v>0</v>
      </c>
      <c r="CY18" s="120">
        <f>IF(Q17="次 年 度",CW18,0)</f>
        <v>0</v>
      </c>
      <c r="CZ18" s="477"/>
      <c r="DA18" s="125" t="s">
        <v>208</v>
      </c>
      <c r="DB18" s="74">
        <f t="shared" si="40"/>
        <v>0</v>
      </c>
      <c r="DC18" s="100"/>
      <c r="DD18" s="368"/>
      <c r="DE18" s="89"/>
      <c r="DF18" s="96">
        <f t="shared" si="41"/>
        <v>0</v>
      </c>
      <c r="DG18" s="83">
        <f t="shared" si="66"/>
        <v>0</v>
      </c>
      <c r="DH18" s="83">
        <f>IF(Q17="初 年 度",DG18,0)</f>
        <v>0</v>
      </c>
      <c r="DI18" s="120">
        <f>IF(Q17="次 年 度",DG18,0)</f>
        <v>0</v>
      </c>
      <c r="DJ18" s="477"/>
      <c r="DK18" s="125" t="s">
        <v>208</v>
      </c>
      <c r="DL18" s="74">
        <f t="shared" si="42"/>
        <v>0</v>
      </c>
      <c r="DM18" s="100"/>
      <c r="DN18" s="368"/>
      <c r="DO18" s="89"/>
      <c r="DP18" s="96">
        <f t="shared" si="43"/>
        <v>0</v>
      </c>
      <c r="DQ18" s="83">
        <f>IF(DO18&gt;0,INT((DO18-GC18)/2),$DN$15-GC18)</f>
        <v>0</v>
      </c>
      <c r="DR18" s="83">
        <f>IF(Q17="初 年 度",DQ18,0)</f>
        <v>0</v>
      </c>
      <c r="DS18" s="120">
        <f>IF(Q17="次 年 度",DQ18,0)</f>
        <v>0</v>
      </c>
      <c r="DT18" s="477"/>
      <c r="DU18" s="125" t="s">
        <v>208</v>
      </c>
      <c r="DV18" s="74">
        <f t="shared" si="44"/>
        <v>0</v>
      </c>
      <c r="DW18" s="100"/>
      <c r="DX18" s="368"/>
      <c r="DY18" s="89"/>
      <c r="DZ18" s="96">
        <f t="shared" si="45"/>
        <v>0</v>
      </c>
      <c r="EA18" s="83">
        <f t="shared" si="67"/>
        <v>0</v>
      </c>
      <c r="EB18" s="83">
        <f>IF(Q17="初 年 度",EA18,0)</f>
        <v>0</v>
      </c>
      <c r="EC18" s="120">
        <f>IF(Q17="次 年 度",EA18,0)</f>
        <v>0</v>
      </c>
      <c r="ED18" s="477"/>
      <c r="EE18" s="125" t="s">
        <v>208</v>
      </c>
      <c r="EF18" s="74">
        <f t="shared" si="46"/>
        <v>0</v>
      </c>
      <c r="EG18" s="100"/>
      <c r="EH18" s="368"/>
      <c r="EI18" s="89"/>
      <c r="EJ18" s="96">
        <f t="shared" si="47"/>
        <v>0</v>
      </c>
      <c r="EK18" s="83">
        <f>IF(EI18&gt;0,INT((EI18-GG18)/2),$EH$15-GG18)</f>
        <v>0</v>
      </c>
      <c r="EL18" s="83">
        <f>IF(Q17="初 年 度",EK18,0)</f>
        <v>0</v>
      </c>
      <c r="EM18" s="120">
        <f>IF(Q17="次 年 度",EK18,0)</f>
        <v>0</v>
      </c>
      <c r="EN18" s="71">
        <f t="shared" si="9"/>
        <v>0</v>
      </c>
      <c r="EO18" s="83">
        <f t="shared" si="10"/>
        <v>0</v>
      </c>
      <c r="EP18" s="83">
        <f t="shared" si="11"/>
        <v>0</v>
      </c>
      <c r="EQ18" s="83">
        <f t="shared" si="12"/>
        <v>0</v>
      </c>
      <c r="ER18" s="83">
        <f t="shared" si="13"/>
        <v>0</v>
      </c>
      <c r="ES18" s="120">
        <f t="shared" si="14"/>
        <v>0</v>
      </c>
      <c r="ET18" s="136">
        <f t="shared" si="15"/>
        <v>0</v>
      </c>
      <c r="EU18" s="122">
        <f t="shared" si="16"/>
        <v>0</v>
      </c>
      <c r="EV18" s="83">
        <f t="shared" si="17"/>
        <v>0</v>
      </c>
      <c r="EW18" s="83">
        <f t="shared" si="18"/>
        <v>0</v>
      </c>
      <c r="EX18" s="80">
        <f t="shared" si="19"/>
        <v>0</v>
      </c>
      <c r="EY18" s="130">
        <f t="shared" si="20"/>
        <v>0</v>
      </c>
      <c r="EZ18" s="71">
        <f>IF(L17="ブルーベリー（普通栽培）",0,220)</f>
        <v>220</v>
      </c>
      <c r="FA18" s="80">
        <f>IF(L17="ブルーベリー（普通栽培）",0,T18+AD18+AN18)</f>
        <v>0</v>
      </c>
      <c r="FB18" s="83">
        <f>IF(L17="ブルーベリー（普通栽培）",0,U18+AE18+AO18)</f>
        <v>0</v>
      </c>
      <c r="FC18" s="83">
        <f t="shared" si="68"/>
        <v>0</v>
      </c>
      <c r="FD18" s="239">
        <f t="shared" si="21"/>
        <v>0</v>
      </c>
      <c r="FE18" s="83">
        <f>IF(Q17="初 年 度",FC18-GK18,0)</f>
        <v>0</v>
      </c>
      <c r="FF18" s="120">
        <f>IF(Q17="次 年 度",FC18-GK18,0)</f>
        <v>0</v>
      </c>
      <c r="FG18" s="71">
        <f t="shared" si="48"/>
        <v>0</v>
      </c>
      <c r="FH18" s="83">
        <f t="shared" si="48"/>
        <v>0</v>
      </c>
      <c r="FI18" s="83">
        <f t="shared" si="48"/>
        <v>0</v>
      </c>
      <c r="FJ18" s="130">
        <f t="shared" si="48"/>
        <v>0</v>
      </c>
      <c r="FK18" s="314">
        <f>IF(P17="課税事業者（一般課税）",INT(V18*10/110)+INT(W18*10/110),0)</f>
        <v>0</v>
      </c>
      <c r="FL18" s="92">
        <f t="shared" si="22"/>
        <v>0</v>
      </c>
      <c r="FM18" s="102">
        <f>IF(P17="課税事業者（一般課税）",INT(AG18*0.0909090909090909),0)</f>
        <v>0</v>
      </c>
      <c r="FN18" s="343">
        <f t="shared" si="49"/>
        <v>0</v>
      </c>
      <c r="FO18" s="350">
        <f>IF(P17="課税事業者（一般課税）",INT(AP18*10/110)+INT(AQ18*10/110),0)</f>
        <v>0</v>
      </c>
      <c r="FP18" s="115">
        <f t="shared" si="50"/>
        <v>0</v>
      </c>
      <c r="FQ18" s="347">
        <f>IF(P17="課税事業者（一般課税）",INT(BA18*10/110),0)</f>
        <v>0</v>
      </c>
      <c r="FR18" s="92">
        <f t="shared" si="51"/>
        <v>0</v>
      </c>
      <c r="FS18" s="355">
        <f>IF(P17="課税事業者（一般課税）",INT(BL18*10/110),0)</f>
        <v>0</v>
      </c>
      <c r="FT18" s="105">
        <f t="shared" si="52"/>
        <v>0</v>
      </c>
      <c r="FU18" s="355">
        <f>IF(P17="課税事業者（一般課税）",INT(BV18*10/110),0)</f>
        <v>0</v>
      </c>
      <c r="FV18" s="115">
        <f t="shared" si="53"/>
        <v>0</v>
      </c>
      <c r="FW18" s="355">
        <f>IF(P17="課税事業者（一般課税）",INT(CF18*10/110),0)</f>
        <v>0</v>
      </c>
      <c r="FX18" s="105">
        <f t="shared" si="54"/>
        <v>0</v>
      </c>
      <c r="FY18" s="347">
        <f>IF(P17="課税事業者（一般課税）",INT(CT18*10/110)+INT(CU18*10/110),0)</f>
        <v>0</v>
      </c>
      <c r="FZ18" s="92">
        <f t="shared" si="55"/>
        <v>0</v>
      </c>
      <c r="GA18" s="355">
        <f>IF(P17="課税事業者（一般課税）",INT(DF18*10/110),0)</f>
        <v>0</v>
      </c>
      <c r="GB18" s="105">
        <f t="shared" si="56"/>
        <v>0</v>
      </c>
      <c r="GC18" s="354">
        <f>IF(P17="課税事業者（一般課税）",INT(DL18*10/110),0)</f>
        <v>0</v>
      </c>
      <c r="GD18" s="92">
        <f t="shared" si="57"/>
        <v>0</v>
      </c>
      <c r="GE18" s="355">
        <f>IF(P17="課税事業者（一般課税）",INT(DZ18*10/110),0)</f>
        <v>0</v>
      </c>
      <c r="GF18" s="115">
        <f t="shared" si="58"/>
        <v>0</v>
      </c>
      <c r="GG18" s="354">
        <f>IF(P17="課税事業者（一般課税）",INT(EJ18*10/110),0)</f>
        <v>0</v>
      </c>
      <c r="GH18" s="115">
        <f t="shared" si="59"/>
        <v>0</v>
      </c>
      <c r="GI18" s="113">
        <f t="shared" si="60"/>
        <v>0</v>
      </c>
      <c r="GJ18" s="115">
        <f t="shared" si="60"/>
        <v>0</v>
      </c>
      <c r="GK18" s="354">
        <f>IF(P17="課税事業者（一般課税）",INT(FC18*10/110),0)</f>
        <v>0</v>
      </c>
      <c r="GL18" s="140">
        <f t="shared" si="61"/>
        <v>0</v>
      </c>
      <c r="GM18" s="692"/>
    </row>
    <row r="19" spans="1:195" ht="20.100000000000001" customHeight="1">
      <c r="A19" s="667" t="str">
        <f>+A17</f>
        <v>北海道</v>
      </c>
      <c r="B19" s="521"/>
      <c r="C19" s="629">
        <f t="shared" si="62"/>
        <v>3</v>
      </c>
      <c r="D19" s="685"/>
      <c r="E19" s="317" t="s">
        <v>258</v>
      </c>
      <c r="F19" s="680"/>
      <c r="G19" s="681"/>
      <c r="H19" s="682"/>
      <c r="I19" s="543"/>
      <c r="J19" s="683"/>
      <c r="K19" s="684"/>
      <c r="L19" s="683"/>
      <c r="M19" s="693"/>
      <c r="N19" s="468" t="e">
        <f t="shared" si="23"/>
        <v>#DIV/0!</v>
      </c>
      <c r="O19" s="689" t="str">
        <f>IF(L19="","",VLOOKUP(L19,'リスト（けさない）'!$Q$3:$R$29,2,0))</f>
        <v/>
      </c>
      <c r="P19" s="536"/>
      <c r="Q19" s="536"/>
      <c r="R19" s="460"/>
      <c r="S19" s="251" t="str">
        <f>IF(U19="","",VLOOKUP(L19,'リスト（けさない）'!$X$3:$Y$29,2,0))</f>
        <v/>
      </c>
      <c r="T19" s="249">
        <f t="shared" si="24"/>
        <v>0</v>
      </c>
      <c r="U19" s="250"/>
      <c r="V19" s="251">
        <f t="shared" si="0"/>
        <v>0</v>
      </c>
      <c r="W19" s="252"/>
      <c r="X19" s="253">
        <f t="shared" si="25"/>
        <v>0</v>
      </c>
      <c r="Y19" s="253">
        <f t="shared" si="1"/>
        <v>0</v>
      </c>
      <c r="Z19" s="332">
        <f>IF(Q19="初 年 度",Y19,0)</f>
        <v>0</v>
      </c>
      <c r="AA19" s="333">
        <f>IF(Q19="次 年 度",Y19,0)</f>
        <v>0</v>
      </c>
      <c r="AB19" s="442"/>
      <c r="AC19" s="73" t="s">
        <v>208</v>
      </c>
      <c r="AD19" s="249">
        <f t="shared" si="26"/>
        <v>0</v>
      </c>
      <c r="AE19" s="427"/>
      <c r="AF19" s="367"/>
      <c r="AG19" s="260"/>
      <c r="AH19" s="254">
        <f t="shared" si="27"/>
        <v>0</v>
      </c>
      <c r="AI19" s="339">
        <f>IF(AG19&gt;0,INT((AG19-FM19)/2),AF19-FM19)</f>
        <v>0</v>
      </c>
      <c r="AJ19" s="335">
        <f>IF(Q19="初 年 度",AI19,0)</f>
        <v>0</v>
      </c>
      <c r="AK19" s="420">
        <f>IF(Q19="次 年 度",AI19,0)</f>
        <v>0</v>
      </c>
      <c r="AL19" s="250"/>
      <c r="AM19" s="251" t="str">
        <f>IF(AO19="","",VLOOKUP(L19,'リスト（けさない）'!$AA$3:$AB$29,2,0))</f>
        <v/>
      </c>
      <c r="AN19" s="254">
        <f t="shared" si="28"/>
        <v>0</v>
      </c>
      <c r="AO19" s="250"/>
      <c r="AP19" s="261">
        <f t="shared" si="29"/>
        <v>0</v>
      </c>
      <c r="AQ19" s="260"/>
      <c r="AR19" s="262">
        <f t="shared" si="30"/>
        <v>0</v>
      </c>
      <c r="AS19" s="338">
        <f t="shared" ref="AS19:AS82" si="69">IF(AQ19&gt;0,INT((AQ19-FO19)/2),AP19-FO19)</f>
        <v>0</v>
      </c>
      <c r="AT19" s="332">
        <f>IF(Q19="初 年 度",AS19,0)</f>
        <v>0</v>
      </c>
      <c r="AU19" s="333">
        <f>IF(Q19="次 年 度",AS19,0)</f>
        <v>0</v>
      </c>
      <c r="AV19" s="478"/>
      <c r="AW19" s="73" t="s">
        <v>208</v>
      </c>
      <c r="AX19" s="254">
        <f t="shared" si="31"/>
        <v>0</v>
      </c>
      <c r="AY19" s="250"/>
      <c r="AZ19" s="367"/>
      <c r="BA19" s="260"/>
      <c r="BB19" s="254">
        <f t="shared" si="32"/>
        <v>0</v>
      </c>
      <c r="BC19" s="338">
        <f t="shared" si="63"/>
        <v>0</v>
      </c>
      <c r="BD19" s="332">
        <f>IF(Q19="初 年 度",BC19,0)</f>
        <v>0</v>
      </c>
      <c r="BE19" s="438">
        <f>IF(Q19="次 年 度",BC19,0)</f>
        <v>0</v>
      </c>
      <c r="BF19" s="478"/>
      <c r="BG19" s="73" t="s">
        <v>208</v>
      </c>
      <c r="BH19" s="254">
        <f t="shared" si="33"/>
        <v>0</v>
      </c>
      <c r="BI19" s="250"/>
      <c r="BJ19" s="367"/>
      <c r="BK19" s="260"/>
      <c r="BL19" s="254">
        <f t="shared" si="34"/>
        <v>0</v>
      </c>
      <c r="BM19" s="339">
        <f t="shared" ref="BM19:BM82" si="70">IF(BK19&gt;0,INT((BK19-FS19)/2),$BJ$15-FS19)</f>
        <v>0</v>
      </c>
      <c r="BN19" s="335">
        <f>IF(Q19="初 年 度",BM19,0)</f>
        <v>0</v>
      </c>
      <c r="BO19" s="420">
        <f>IF(Q19="次 年 度",BM19,0)</f>
        <v>0</v>
      </c>
      <c r="BP19" s="478"/>
      <c r="BQ19" s="377" t="s">
        <v>208</v>
      </c>
      <c r="BR19" s="254">
        <f t="shared" si="35"/>
        <v>0</v>
      </c>
      <c r="BS19" s="250"/>
      <c r="BT19" s="367"/>
      <c r="BU19" s="90"/>
      <c r="BV19" s="97">
        <f t="shared" si="36"/>
        <v>0</v>
      </c>
      <c r="BW19" s="339">
        <f t="shared" ref="BW19:BW82" si="71">IF(BU19&gt;0,INT((BU19-FU19)/2),$BT$15-FU19)</f>
        <v>0</v>
      </c>
      <c r="BX19" s="335">
        <f>IF(Q19="初 年 度",BW19,0)</f>
        <v>0</v>
      </c>
      <c r="BY19" s="336">
        <f>IF(Q19="次 年 度",BW19,0)</f>
        <v>0</v>
      </c>
      <c r="BZ19" s="478"/>
      <c r="CA19" s="73" t="s">
        <v>208</v>
      </c>
      <c r="CB19" s="254">
        <f t="shared" si="2"/>
        <v>0</v>
      </c>
      <c r="CC19" s="250"/>
      <c r="CD19" s="367"/>
      <c r="CE19" s="260"/>
      <c r="CF19" s="254">
        <f t="shared" si="37"/>
        <v>0</v>
      </c>
      <c r="CG19" s="338">
        <f t="shared" si="64"/>
        <v>0</v>
      </c>
      <c r="CH19" s="332">
        <f>IF(Q19="初 年 度",CG19,0)</f>
        <v>0</v>
      </c>
      <c r="CI19" s="333">
        <f>IF(Q19="次 年 度",CG19,0)</f>
        <v>0</v>
      </c>
      <c r="CJ19" s="242">
        <f t="shared" si="3"/>
        <v>0</v>
      </c>
      <c r="CK19" s="251">
        <f t="shared" si="4"/>
        <v>0</v>
      </c>
      <c r="CL19" s="251">
        <f t="shared" si="5"/>
        <v>0</v>
      </c>
      <c r="CM19" s="253">
        <f t="shared" si="6"/>
        <v>0</v>
      </c>
      <c r="CN19" s="251">
        <f t="shared" si="7"/>
        <v>0</v>
      </c>
      <c r="CO19" s="268">
        <f t="shared" si="8"/>
        <v>0</v>
      </c>
      <c r="CP19" s="478"/>
      <c r="CQ19" s="251" t="str">
        <f>IF(CS19="","",VLOOKUP(L19,'リスト（けさない）'!$AD$3:$AE$29,2,0))</f>
        <v/>
      </c>
      <c r="CR19" s="249">
        <f t="shared" si="38"/>
        <v>0</v>
      </c>
      <c r="CS19" s="250"/>
      <c r="CT19" s="251">
        <f t="shared" si="65"/>
        <v>0</v>
      </c>
      <c r="CU19" s="260"/>
      <c r="CV19" s="251">
        <f t="shared" si="39"/>
        <v>0</v>
      </c>
      <c r="CW19" s="339">
        <f t="shared" ref="CW19:CW82" si="72">IF(CU19&gt;0,INT((CU19-FY19)/2),CT19-FY19)</f>
        <v>0</v>
      </c>
      <c r="CX19" s="335">
        <f>IF(Q19="初 年 度",CW19,0)</f>
        <v>0</v>
      </c>
      <c r="CY19" s="336">
        <f>IF(Q19="次 年 度",CW19,0)</f>
        <v>0</v>
      </c>
      <c r="CZ19" s="478"/>
      <c r="DA19" s="73" t="s">
        <v>208</v>
      </c>
      <c r="DB19" s="249">
        <f t="shared" si="40"/>
        <v>0</v>
      </c>
      <c r="DC19" s="250"/>
      <c r="DD19" s="367"/>
      <c r="DE19" s="260"/>
      <c r="DF19" s="254">
        <f t="shared" si="41"/>
        <v>0</v>
      </c>
      <c r="DG19" s="338">
        <f t="shared" si="66"/>
        <v>0</v>
      </c>
      <c r="DH19" s="332">
        <f>IF(Q19="初 年 度",DG19,0)</f>
        <v>0</v>
      </c>
      <c r="DI19" s="333">
        <f>IF(Q19="次 年 度",DG19,0)</f>
        <v>0</v>
      </c>
      <c r="DJ19" s="478"/>
      <c r="DK19" s="456" t="s">
        <v>208</v>
      </c>
      <c r="DL19" s="249">
        <f t="shared" si="42"/>
        <v>0</v>
      </c>
      <c r="DM19" s="250"/>
      <c r="DN19" s="367"/>
      <c r="DO19" s="260"/>
      <c r="DP19" s="254">
        <f t="shared" si="43"/>
        <v>0</v>
      </c>
      <c r="DQ19" s="339">
        <f t="shared" ref="DQ19:DQ82" si="73">IF(DO19&gt;0,INT((DO19-GC19)/2),$DN$15-GC19)</f>
        <v>0</v>
      </c>
      <c r="DR19" s="335">
        <f>IF(Q19="初 年 度",DQ19,0)</f>
        <v>0</v>
      </c>
      <c r="DS19" s="336">
        <f>IF(Q19="次 年 度",DQ19,0)</f>
        <v>0</v>
      </c>
      <c r="DT19" s="478"/>
      <c r="DU19" s="456" t="s">
        <v>208</v>
      </c>
      <c r="DV19" s="249">
        <f t="shared" si="44"/>
        <v>0</v>
      </c>
      <c r="DW19" s="250"/>
      <c r="DX19" s="367"/>
      <c r="DY19" s="260"/>
      <c r="DZ19" s="254">
        <f t="shared" si="45"/>
        <v>0</v>
      </c>
      <c r="EA19" s="338">
        <f t="shared" si="67"/>
        <v>0</v>
      </c>
      <c r="EB19" s="332">
        <f>IF(Q19="初 年 度",EA19,0)</f>
        <v>0</v>
      </c>
      <c r="EC19" s="333">
        <f>IF(Q19="次 年 度",EA19,0)</f>
        <v>0</v>
      </c>
      <c r="ED19" s="478"/>
      <c r="EE19" s="456" t="s">
        <v>208</v>
      </c>
      <c r="EF19" s="249">
        <f t="shared" si="46"/>
        <v>0</v>
      </c>
      <c r="EG19" s="250"/>
      <c r="EH19" s="367"/>
      <c r="EI19" s="260"/>
      <c r="EJ19" s="254">
        <f t="shared" si="47"/>
        <v>0</v>
      </c>
      <c r="EK19" s="339">
        <f t="shared" ref="EK19:EK82" si="74">IF(EI19&gt;0,INT((EI19-GG19)/2),$EH$15-GG19)</f>
        <v>0</v>
      </c>
      <c r="EL19" s="335">
        <f>IF(Q19="初 年 度",EK19,0)</f>
        <v>0</v>
      </c>
      <c r="EM19" s="336">
        <f>IF(Q19="次 年 度",EK19,0)</f>
        <v>0</v>
      </c>
      <c r="EN19" s="242">
        <f t="shared" si="9"/>
        <v>0</v>
      </c>
      <c r="EO19" s="253">
        <f t="shared" si="10"/>
        <v>0</v>
      </c>
      <c r="EP19" s="253">
        <f t="shared" si="11"/>
        <v>0</v>
      </c>
      <c r="EQ19" s="253">
        <f t="shared" si="12"/>
        <v>0</v>
      </c>
      <c r="ER19" s="253">
        <f t="shared" si="13"/>
        <v>0</v>
      </c>
      <c r="ES19" s="263">
        <f t="shared" si="14"/>
        <v>0</v>
      </c>
      <c r="ET19" s="276">
        <f t="shared" si="15"/>
        <v>0</v>
      </c>
      <c r="EU19" s="265">
        <f t="shared" si="16"/>
        <v>0</v>
      </c>
      <c r="EV19" s="253">
        <f t="shared" si="17"/>
        <v>0</v>
      </c>
      <c r="EW19" s="253">
        <f t="shared" si="18"/>
        <v>0</v>
      </c>
      <c r="EX19" s="251">
        <f t="shared" si="19"/>
        <v>0</v>
      </c>
      <c r="EY19" s="268">
        <f t="shared" si="20"/>
        <v>0</v>
      </c>
      <c r="EZ19" s="383">
        <f>IF(L19="ブルーベリー（普通栽培）",0,220)</f>
        <v>220</v>
      </c>
      <c r="FA19" s="247">
        <f>IF(L19="ブルーベリー（普通栽培）",0,T19+AD19+AN19)</f>
        <v>0</v>
      </c>
      <c r="FB19" s="247">
        <f>IF(L19="ブルーベリー（普通栽培）",0,U19+AE19+AO19)</f>
        <v>0</v>
      </c>
      <c r="FC19" s="253">
        <f t="shared" si="68"/>
        <v>0</v>
      </c>
      <c r="FD19" s="253">
        <f t="shared" si="21"/>
        <v>0</v>
      </c>
      <c r="FE19" s="253">
        <f>IF(Q19="初 年 度",FC19-GK19,0)</f>
        <v>0</v>
      </c>
      <c r="FF19" s="263">
        <f>IF(Q19="次 年 度",FC19-GK19,0)</f>
        <v>0</v>
      </c>
      <c r="FG19" s="137">
        <f t="shared" si="48"/>
        <v>0</v>
      </c>
      <c r="FH19" s="84">
        <f t="shared" si="48"/>
        <v>0</v>
      </c>
      <c r="FI19" s="84">
        <f t="shared" si="48"/>
        <v>0</v>
      </c>
      <c r="FJ19" s="131">
        <f t="shared" si="48"/>
        <v>0</v>
      </c>
      <c r="FK19" s="228">
        <f>IF(P19="課税事業者（一般課税）",INT(V19*10/110)+INT(W19*10/110),0)</f>
        <v>0</v>
      </c>
      <c r="FL19" s="282">
        <f t="shared" si="22"/>
        <v>0</v>
      </c>
      <c r="FM19" s="283">
        <f>IF(P19="課税事業者（一般課税）",INT(AG19*0.0909090909090909),0)</f>
        <v>0</v>
      </c>
      <c r="FN19" s="344">
        <f t="shared" si="49"/>
        <v>0</v>
      </c>
      <c r="FO19" s="232">
        <f>IF(P19="課税事業者（一般課税）",INT(AP19*10/110)+INT(AQ19*10/110),0)</f>
        <v>0</v>
      </c>
      <c r="FP19" s="286">
        <f t="shared" si="50"/>
        <v>0</v>
      </c>
      <c r="FQ19" s="340">
        <f>IF(P19="課税事業者（一般課税）",INT(BA19*10/110),0)</f>
        <v>0</v>
      </c>
      <c r="FR19" s="282">
        <f t="shared" si="51"/>
        <v>0</v>
      </c>
      <c r="FS19" s="230">
        <f>IF(P19="課税事業者（一般課税）",INT(BL19*10/110),0)</f>
        <v>0</v>
      </c>
      <c r="FT19" s="284">
        <f t="shared" si="52"/>
        <v>0</v>
      </c>
      <c r="FU19" s="230">
        <f>IF(P19="課税事業者（一般課税）",INT(BV19*10/110),0)</f>
        <v>0</v>
      </c>
      <c r="FV19" s="286">
        <f t="shared" si="53"/>
        <v>0</v>
      </c>
      <c r="FW19" s="230">
        <f>IF(P19="課税事業者（一般課税）",INT(CF19*10/110),0)</f>
        <v>0</v>
      </c>
      <c r="FX19" s="284">
        <f t="shared" si="54"/>
        <v>0</v>
      </c>
      <c r="FY19" s="340">
        <f>IF(P19="課税事業者（一般課税）",INT(CT19*10/110)+INT(CU19*10/110),0)</f>
        <v>0</v>
      </c>
      <c r="FZ19" s="282">
        <f t="shared" si="55"/>
        <v>0</v>
      </c>
      <c r="GA19" s="230">
        <f>IF(P19="課税事業者（一般課税）",INT(DF19*10/110),0)</f>
        <v>0</v>
      </c>
      <c r="GB19" s="284">
        <f t="shared" si="56"/>
        <v>0</v>
      </c>
      <c r="GC19" s="353">
        <f>IF(P19="課税事業者（一般課税）",INT(DP19*10/110),0)</f>
        <v>0</v>
      </c>
      <c r="GD19" s="282">
        <f t="shared" si="57"/>
        <v>0</v>
      </c>
      <c r="GE19" s="230">
        <f>IF(P19="課税事業者（一般課税）",INT(DZ19*10/110),0)</f>
        <v>0</v>
      </c>
      <c r="GF19" s="286">
        <f t="shared" si="58"/>
        <v>0</v>
      </c>
      <c r="GG19" s="353">
        <f>IF(P19="課税事業者（一般課税）",INT(EJ19*10/110),0)</f>
        <v>0</v>
      </c>
      <c r="GH19" s="286">
        <f t="shared" si="59"/>
        <v>0</v>
      </c>
      <c r="GI19" s="285">
        <f t="shared" si="60"/>
        <v>0</v>
      </c>
      <c r="GJ19" s="286">
        <f t="shared" si="60"/>
        <v>0</v>
      </c>
      <c r="GK19" s="353">
        <f>IF(P19="課税事業者（一般課税）",INT(FC19*10/110),0)</f>
        <v>0</v>
      </c>
      <c r="GL19" s="288">
        <f t="shared" si="61"/>
        <v>0</v>
      </c>
      <c r="GM19" s="691"/>
    </row>
    <row r="20" spans="1:195" ht="20.100000000000001" customHeight="1">
      <c r="A20" s="668"/>
      <c r="B20" s="522"/>
      <c r="C20" s="669"/>
      <c r="D20" s="673"/>
      <c r="E20" s="316" t="s">
        <v>256</v>
      </c>
      <c r="F20" s="675"/>
      <c r="G20" s="541"/>
      <c r="H20" s="543"/>
      <c r="I20" s="697"/>
      <c r="J20" s="550"/>
      <c r="K20" s="552"/>
      <c r="L20" s="550"/>
      <c r="M20" s="552"/>
      <c r="N20" s="467" t="e">
        <f t="shared" si="23"/>
        <v>#DIV/0!</v>
      </c>
      <c r="O20" s="556"/>
      <c r="P20" s="537"/>
      <c r="Q20" s="537"/>
      <c r="R20" s="91"/>
      <c r="S20" s="80" t="str">
        <f>IF(U20="","",VLOOKUP(L19,'リスト（けさない）'!$X$3:$Y$29,2,0))</f>
        <v/>
      </c>
      <c r="T20" s="75">
        <f t="shared" si="24"/>
        <v>0</v>
      </c>
      <c r="U20" s="101"/>
      <c r="V20" s="81">
        <f t="shared" si="0"/>
        <v>0</v>
      </c>
      <c r="W20" s="79"/>
      <c r="X20" s="85">
        <f t="shared" si="25"/>
        <v>0</v>
      </c>
      <c r="Y20" s="83">
        <f t="shared" si="1"/>
        <v>0</v>
      </c>
      <c r="Z20" s="394">
        <f>IF(Q19="初 年 度",Y20,0)</f>
        <v>0</v>
      </c>
      <c r="AA20" s="395">
        <f>IF(Q19="次 年 度",Y20,0)</f>
        <v>0</v>
      </c>
      <c r="AB20" s="443"/>
      <c r="AC20" s="126" t="s">
        <v>208</v>
      </c>
      <c r="AD20" s="75">
        <f t="shared" si="26"/>
        <v>0</v>
      </c>
      <c r="AE20" s="424"/>
      <c r="AF20" s="368"/>
      <c r="AG20" s="91"/>
      <c r="AH20" s="94">
        <f t="shared" si="27"/>
        <v>0</v>
      </c>
      <c r="AI20" s="96">
        <f>IF(AG19&gt;0,INT((AG20-FM20)/2),AF20-FM20)</f>
        <v>0</v>
      </c>
      <c r="AJ20" s="96">
        <f>IF(Q19="初 年 度",AI20,0)</f>
        <v>0</v>
      </c>
      <c r="AK20" s="421">
        <f>IF(Q19="次 年 度",AI20,0)</f>
        <v>0</v>
      </c>
      <c r="AL20" s="101"/>
      <c r="AM20" s="81" t="str">
        <f>IF(AO20="","",VLOOKUP(L19,'リスト（けさない）'!$AA$3:$AB$29,2,0))</f>
        <v/>
      </c>
      <c r="AN20" s="94">
        <f t="shared" si="28"/>
        <v>0</v>
      </c>
      <c r="AO20" s="101"/>
      <c r="AP20" s="106">
        <f t="shared" si="29"/>
        <v>0</v>
      </c>
      <c r="AQ20" s="91"/>
      <c r="AR20" s="110">
        <f t="shared" si="30"/>
        <v>0</v>
      </c>
      <c r="AS20" s="334">
        <f t="shared" si="69"/>
        <v>0</v>
      </c>
      <c r="AT20" s="334">
        <f>IF(Q19="初 年 度",AS20,0)</f>
        <v>0</v>
      </c>
      <c r="AU20" s="337">
        <f>IF(Q19="次 年 度",AS20,0)</f>
        <v>0</v>
      </c>
      <c r="AV20" s="475"/>
      <c r="AW20" s="126" t="s">
        <v>208</v>
      </c>
      <c r="AX20" s="94">
        <f t="shared" si="31"/>
        <v>0</v>
      </c>
      <c r="AY20" s="101"/>
      <c r="AZ20" s="368"/>
      <c r="BA20" s="91"/>
      <c r="BB20" s="94">
        <f t="shared" si="32"/>
        <v>0</v>
      </c>
      <c r="BC20" s="80">
        <f t="shared" si="63"/>
        <v>0</v>
      </c>
      <c r="BD20" s="83">
        <f>IF(Q19="初 年 度",BC20,0)</f>
        <v>0</v>
      </c>
      <c r="BE20" s="122">
        <f>IF(Q19="次 年 度",BC20,0)</f>
        <v>0</v>
      </c>
      <c r="BF20" s="475"/>
      <c r="BG20" s="126" t="s">
        <v>208</v>
      </c>
      <c r="BH20" s="94">
        <f t="shared" si="33"/>
        <v>0</v>
      </c>
      <c r="BI20" s="101"/>
      <c r="BJ20" s="368"/>
      <c r="BK20" s="91"/>
      <c r="BL20" s="94">
        <f t="shared" si="34"/>
        <v>0</v>
      </c>
      <c r="BM20" s="83">
        <f t="shared" si="70"/>
        <v>0</v>
      </c>
      <c r="BN20" s="83">
        <f>IF(Q19="初 年 度",BM20,0)</f>
        <v>0</v>
      </c>
      <c r="BO20" s="122">
        <f>IF(Q19="次 年 度",BM20,0)</f>
        <v>0</v>
      </c>
      <c r="BP20" s="475"/>
      <c r="BQ20" s="378" t="s">
        <v>208</v>
      </c>
      <c r="BR20" s="94">
        <f t="shared" si="35"/>
        <v>0</v>
      </c>
      <c r="BS20" s="101"/>
      <c r="BT20" s="368"/>
      <c r="BU20" s="91"/>
      <c r="BV20" s="94">
        <f t="shared" si="36"/>
        <v>0</v>
      </c>
      <c r="BW20" s="83">
        <f t="shared" si="71"/>
        <v>0</v>
      </c>
      <c r="BX20" s="83">
        <f>IF(Q19="初 年 度",BW20,0)</f>
        <v>0</v>
      </c>
      <c r="BY20" s="120">
        <f>IF(Q19="次 年 度",BW20,0)</f>
        <v>0</v>
      </c>
      <c r="BZ20" s="475"/>
      <c r="CA20" s="126" t="s">
        <v>208</v>
      </c>
      <c r="CB20" s="94">
        <f t="shared" si="2"/>
        <v>0</v>
      </c>
      <c r="CC20" s="101"/>
      <c r="CD20" s="368"/>
      <c r="CE20" s="91"/>
      <c r="CF20" s="94">
        <f t="shared" si="37"/>
        <v>0</v>
      </c>
      <c r="CG20" s="83">
        <f t="shared" si="64"/>
        <v>0</v>
      </c>
      <c r="CH20" s="83">
        <f>IF(Q19="初 年 度",CG20,0)</f>
        <v>0</v>
      </c>
      <c r="CI20" s="120">
        <f>IF(Q19="次 年 度",CG20,0)</f>
        <v>0</v>
      </c>
      <c r="CJ20" s="69">
        <f t="shared" si="3"/>
        <v>0</v>
      </c>
      <c r="CK20" s="81">
        <f t="shared" si="4"/>
        <v>0</v>
      </c>
      <c r="CL20" s="81">
        <f t="shared" si="5"/>
        <v>0</v>
      </c>
      <c r="CM20" s="85">
        <f t="shared" si="6"/>
        <v>0</v>
      </c>
      <c r="CN20" s="81">
        <f t="shared" si="7"/>
        <v>0</v>
      </c>
      <c r="CO20" s="132">
        <f t="shared" si="8"/>
        <v>0</v>
      </c>
      <c r="CP20" s="475"/>
      <c r="CQ20" s="81" t="str">
        <f>IF(CS20="","",VLOOKUP(L19,'リスト（けさない）'!$AD$3:$AE$29,2,0))</f>
        <v/>
      </c>
      <c r="CR20" s="75">
        <f t="shared" si="38"/>
        <v>0</v>
      </c>
      <c r="CS20" s="101"/>
      <c r="CT20" s="81">
        <f t="shared" si="65"/>
        <v>0</v>
      </c>
      <c r="CU20" s="91"/>
      <c r="CV20" s="81">
        <f t="shared" si="39"/>
        <v>0</v>
      </c>
      <c r="CW20" s="80">
        <f t="shared" si="72"/>
        <v>0</v>
      </c>
      <c r="CX20" s="83">
        <f>IF(Q19="初 年 度",CW20,0)</f>
        <v>0</v>
      </c>
      <c r="CY20" s="120">
        <f>IF(Q19="次 年 度",CW20,0)</f>
        <v>0</v>
      </c>
      <c r="CZ20" s="475"/>
      <c r="DA20" s="126" t="s">
        <v>208</v>
      </c>
      <c r="DB20" s="75">
        <f t="shared" si="40"/>
        <v>0</v>
      </c>
      <c r="DC20" s="101"/>
      <c r="DD20" s="368"/>
      <c r="DE20" s="91"/>
      <c r="DF20" s="94">
        <f t="shared" si="41"/>
        <v>0</v>
      </c>
      <c r="DG20" s="83">
        <f t="shared" si="66"/>
        <v>0</v>
      </c>
      <c r="DH20" s="83">
        <f>IF(Q19="初 年 度",DG20,0)</f>
        <v>0</v>
      </c>
      <c r="DI20" s="120">
        <f>IF(Q19="次 年 度",DG20,0)</f>
        <v>0</v>
      </c>
      <c r="DJ20" s="475"/>
      <c r="DK20" s="126" t="s">
        <v>208</v>
      </c>
      <c r="DL20" s="75">
        <f t="shared" si="42"/>
        <v>0</v>
      </c>
      <c r="DM20" s="101"/>
      <c r="DN20" s="368"/>
      <c r="DO20" s="91"/>
      <c r="DP20" s="94">
        <f t="shared" si="43"/>
        <v>0</v>
      </c>
      <c r="DQ20" s="83">
        <f t="shared" si="73"/>
        <v>0</v>
      </c>
      <c r="DR20" s="83">
        <f>IF(Q19="初 年 度",DQ20,0)</f>
        <v>0</v>
      </c>
      <c r="DS20" s="120">
        <f>IF(Q19="次 年 度",DQ20,0)</f>
        <v>0</v>
      </c>
      <c r="DT20" s="475"/>
      <c r="DU20" s="126" t="s">
        <v>208</v>
      </c>
      <c r="DV20" s="75">
        <f t="shared" si="44"/>
        <v>0</v>
      </c>
      <c r="DW20" s="101"/>
      <c r="DX20" s="368"/>
      <c r="DY20" s="91"/>
      <c r="DZ20" s="94">
        <f t="shared" si="45"/>
        <v>0</v>
      </c>
      <c r="EA20" s="83">
        <f t="shared" si="67"/>
        <v>0</v>
      </c>
      <c r="EB20" s="83">
        <f>IF(Q19="初 年 度",EA20,0)</f>
        <v>0</v>
      </c>
      <c r="EC20" s="120">
        <f>IF(Q19="次 年 度",EA20,0)</f>
        <v>0</v>
      </c>
      <c r="ED20" s="475"/>
      <c r="EE20" s="126" t="s">
        <v>208</v>
      </c>
      <c r="EF20" s="75">
        <f t="shared" si="46"/>
        <v>0</v>
      </c>
      <c r="EG20" s="101"/>
      <c r="EH20" s="368"/>
      <c r="EI20" s="91"/>
      <c r="EJ20" s="94">
        <f t="shared" si="47"/>
        <v>0</v>
      </c>
      <c r="EK20" s="83">
        <f t="shared" si="74"/>
        <v>0</v>
      </c>
      <c r="EL20" s="83">
        <f>IF(Q19="初 年 度",EK20,0)</f>
        <v>0</v>
      </c>
      <c r="EM20" s="120">
        <f>IF(Q19="次 年 度",EK20,0)</f>
        <v>0</v>
      </c>
      <c r="EN20" s="69">
        <f t="shared" si="9"/>
        <v>0</v>
      </c>
      <c r="EO20" s="83">
        <f t="shared" si="10"/>
        <v>0</v>
      </c>
      <c r="EP20" s="85">
        <f t="shared" si="11"/>
        <v>0</v>
      </c>
      <c r="EQ20" s="85">
        <f t="shared" si="12"/>
        <v>0</v>
      </c>
      <c r="ER20" s="85">
        <f t="shared" si="13"/>
        <v>0</v>
      </c>
      <c r="ES20" s="119">
        <f t="shared" si="14"/>
        <v>0</v>
      </c>
      <c r="ET20" s="138">
        <f t="shared" si="15"/>
        <v>0</v>
      </c>
      <c r="EU20" s="123">
        <f t="shared" si="16"/>
        <v>0</v>
      </c>
      <c r="EV20" s="85">
        <f t="shared" si="17"/>
        <v>0</v>
      </c>
      <c r="EW20" s="85">
        <f t="shared" si="18"/>
        <v>0</v>
      </c>
      <c r="EX20" s="81">
        <f t="shared" si="19"/>
        <v>0</v>
      </c>
      <c r="EY20" s="132">
        <f t="shared" si="20"/>
        <v>0</v>
      </c>
      <c r="EZ20" s="71">
        <f>IF(L19="ブルーベリー（普通栽培）",0,220)</f>
        <v>220</v>
      </c>
      <c r="FA20" s="80">
        <f>IF(L19="ブルーベリー（普通栽培）",0,T20+AD20+AN20)</f>
        <v>0</v>
      </c>
      <c r="FB20" s="83">
        <f>IF(L19="ブルーベリー（普通栽培）",0,U20+AE20+AO20)</f>
        <v>0</v>
      </c>
      <c r="FC20" s="85">
        <f t="shared" si="68"/>
        <v>0</v>
      </c>
      <c r="FD20" s="117">
        <f t="shared" si="21"/>
        <v>0</v>
      </c>
      <c r="FE20" s="117">
        <f>IF(Q19="初 年 度",FC20-GK20,0)</f>
        <v>0</v>
      </c>
      <c r="FF20" s="118">
        <f>IF(Q19="次 年 度",FC20-GK20,0)</f>
        <v>0</v>
      </c>
      <c r="FG20" s="138">
        <f t="shared" si="48"/>
        <v>0</v>
      </c>
      <c r="FH20" s="85">
        <f t="shared" si="48"/>
        <v>0</v>
      </c>
      <c r="FI20" s="85">
        <f t="shared" si="48"/>
        <v>0</v>
      </c>
      <c r="FJ20" s="132">
        <f t="shared" si="48"/>
        <v>0</v>
      </c>
      <c r="FK20" s="314">
        <f>IF(P19="課税事業者（一般課税）",INT(V20*10/110)+INT(W20*10/110),0)</f>
        <v>0</v>
      </c>
      <c r="FL20" s="93">
        <f t="shared" si="22"/>
        <v>0</v>
      </c>
      <c r="FM20" s="103">
        <f>IF(P19="課税事業者（一般課税）",INT(AG20*0.0909090909090909),0)</f>
        <v>0</v>
      </c>
      <c r="FN20" s="341">
        <f t="shared" si="49"/>
        <v>0</v>
      </c>
      <c r="FO20" s="350">
        <f>IF(P19="課税事業者（一般課税）",INT(AP20*10/110)+INT(AQ20*10/110),0)</f>
        <v>0</v>
      </c>
      <c r="FP20" s="116">
        <f t="shared" si="50"/>
        <v>0</v>
      </c>
      <c r="FQ20" s="347">
        <f>IF(P19="課税事業者（一般課税）",INT(BA20*10/110),0)</f>
        <v>0</v>
      </c>
      <c r="FR20" s="93">
        <f t="shared" si="51"/>
        <v>0</v>
      </c>
      <c r="FS20" s="355">
        <f>IF(P19="課税事業者（一般課税）",INT(BL20*10/110),0)</f>
        <v>0</v>
      </c>
      <c r="FT20" s="104">
        <f t="shared" si="52"/>
        <v>0</v>
      </c>
      <c r="FU20" s="355">
        <f>IF(P19="課税事業者（一般課税）",INT(BV20*10/110),0)</f>
        <v>0</v>
      </c>
      <c r="FV20" s="116">
        <f t="shared" si="53"/>
        <v>0</v>
      </c>
      <c r="FW20" s="355">
        <f>IF(P19="課税事業者（一般課税）",INT(CF20*10/110),0)</f>
        <v>0</v>
      </c>
      <c r="FX20" s="104">
        <f t="shared" si="54"/>
        <v>0</v>
      </c>
      <c r="FY20" s="347">
        <f>IF(P19="課税事業者（一般課税）",INT(CT20*10/110)+INT(CU20*10/110),0)</f>
        <v>0</v>
      </c>
      <c r="FZ20" s="93">
        <f t="shared" si="55"/>
        <v>0</v>
      </c>
      <c r="GA20" s="355">
        <f>IF(P19="課税事業者（一般課税）",INT(DF20*10/110),0)</f>
        <v>0</v>
      </c>
      <c r="GB20" s="104">
        <f t="shared" si="56"/>
        <v>0</v>
      </c>
      <c r="GC20" s="354">
        <f>IF(P19="課税事業者（一般課税）",INT(DL20*10/110),0)</f>
        <v>0</v>
      </c>
      <c r="GD20" s="93">
        <f t="shared" si="57"/>
        <v>0</v>
      </c>
      <c r="GE20" s="355">
        <f>IF(P19="課税事業者（一般課税）",INT(DZ20*10/110),0)</f>
        <v>0</v>
      </c>
      <c r="GF20" s="116">
        <f t="shared" si="58"/>
        <v>0</v>
      </c>
      <c r="GG20" s="354">
        <f>IF(P19="課税事業者（一般課税）",INT(EJ20*10/110),0)</f>
        <v>0</v>
      </c>
      <c r="GH20" s="116">
        <f t="shared" si="59"/>
        <v>0</v>
      </c>
      <c r="GI20" s="114">
        <f t="shared" si="60"/>
        <v>0</v>
      </c>
      <c r="GJ20" s="116">
        <f t="shared" si="60"/>
        <v>0</v>
      </c>
      <c r="GK20" s="354">
        <f>IF(P19="課税事業者（一般課税）",INT(FC20*10/110),0)</f>
        <v>0</v>
      </c>
      <c r="GL20" s="139">
        <f t="shared" si="61"/>
        <v>0</v>
      </c>
      <c r="GM20" s="692"/>
    </row>
    <row r="21" spans="1:195" ht="20.100000000000001" customHeight="1">
      <c r="A21" s="667" t="str">
        <f t="shared" ref="A21" si="75">+A19</f>
        <v>北海道</v>
      </c>
      <c r="B21" s="521"/>
      <c r="C21" s="629">
        <f t="shared" si="62"/>
        <v>4</v>
      </c>
      <c r="D21" s="685"/>
      <c r="E21" s="317" t="s">
        <v>258</v>
      </c>
      <c r="F21" s="680"/>
      <c r="G21" s="686"/>
      <c r="H21" s="682"/>
      <c r="I21" s="543"/>
      <c r="J21" s="683"/>
      <c r="K21" s="684"/>
      <c r="L21" s="683"/>
      <c r="M21" s="684"/>
      <c r="N21" s="468" t="e">
        <f t="shared" si="23"/>
        <v>#DIV/0!</v>
      </c>
      <c r="O21" s="689" t="str">
        <f>IF(L21="","",VLOOKUP(L21,'リスト（けさない）'!$Q$3:$R$29,2,0))</f>
        <v/>
      </c>
      <c r="P21" s="536"/>
      <c r="Q21" s="536"/>
      <c r="R21" s="473"/>
      <c r="S21" s="251" t="str">
        <f>IF(U21="","",VLOOKUP(L21,'リスト（けさない）'!$X$3:$Y$29,2,0))</f>
        <v/>
      </c>
      <c r="T21" s="243">
        <f t="shared" si="24"/>
        <v>0</v>
      </c>
      <c r="U21" s="244"/>
      <c r="V21" s="245">
        <f t="shared" si="0"/>
        <v>0</v>
      </c>
      <c r="W21" s="246"/>
      <c r="X21" s="247">
        <f t="shared" si="25"/>
        <v>0</v>
      </c>
      <c r="Y21" s="253">
        <f t="shared" si="1"/>
        <v>0</v>
      </c>
      <c r="Z21" s="332">
        <f>IF(Q21="初 年 度",Y21,0)</f>
        <v>0</v>
      </c>
      <c r="AA21" s="333">
        <f>IF(Q21="次 年 度",Y21,0)</f>
        <v>0</v>
      </c>
      <c r="AB21" s="444"/>
      <c r="AC21" s="124" t="s">
        <v>133</v>
      </c>
      <c r="AD21" s="243">
        <f t="shared" si="26"/>
        <v>0</v>
      </c>
      <c r="AE21" s="425"/>
      <c r="AF21" s="367"/>
      <c r="AG21" s="255"/>
      <c r="AH21" s="248">
        <f t="shared" si="27"/>
        <v>0</v>
      </c>
      <c r="AI21" s="339">
        <f>IF(AG21&gt;0,INT((AG21-FM21)/2),AF21-FM21)</f>
        <v>0</v>
      </c>
      <c r="AJ21" s="335">
        <f>IF(Q21="初 年 度",AI21,0)</f>
        <v>0</v>
      </c>
      <c r="AK21" s="420">
        <f>IF(Q21="次 年 度",AI21,0)</f>
        <v>0</v>
      </c>
      <c r="AL21" s="244"/>
      <c r="AM21" s="245" t="str">
        <f>IF(AO21="","",VLOOKUP(L21,'リスト（けさない）'!$AA$3:$AB$29,2,0))</f>
        <v/>
      </c>
      <c r="AN21" s="248">
        <f t="shared" si="28"/>
        <v>0</v>
      </c>
      <c r="AO21" s="244"/>
      <c r="AP21" s="257">
        <f t="shared" si="29"/>
        <v>0</v>
      </c>
      <c r="AQ21" s="255"/>
      <c r="AR21" s="258">
        <f t="shared" si="30"/>
        <v>0</v>
      </c>
      <c r="AS21" s="338">
        <f t="shared" si="69"/>
        <v>0</v>
      </c>
      <c r="AT21" s="332">
        <f>IF(Q21="初 年 度",AS21,0)</f>
        <v>0</v>
      </c>
      <c r="AU21" s="333">
        <f>IF(Q21="次 年 度",AS21,0)</f>
        <v>0</v>
      </c>
      <c r="AV21" s="476"/>
      <c r="AW21" s="124" t="s">
        <v>208</v>
      </c>
      <c r="AX21" s="248">
        <f t="shared" si="31"/>
        <v>0</v>
      </c>
      <c r="AY21" s="244"/>
      <c r="AZ21" s="367"/>
      <c r="BA21" s="255"/>
      <c r="BB21" s="248">
        <f t="shared" si="32"/>
        <v>0</v>
      </c>
      <c r="BC21" s="338">
        <f t="shared" si="63"/>
        <v>0</v>
      </c>
      <c r="BD21" s="332">
        <f>IF(Q21="初 年 度",BC21,0)</f>
        <v>0</v>
      </c>
      <c r="BE21" s="438">
        <f>IF(Q21="次 年 度",BC21,0)</f>
        <v>0</v>
      </c>
      <c r="BF21" s="476"/>
      <c r="BG21" s="124" t="s">
        <v>208</v>
      </c>
      <c r="BH21" s="248">
        <f t="shared" si="33"/>
        <v>0</v>
      </c>
      <c r="BI21" s="244"/>
      <c r="BJ21" s="367"/>
      <c r="BK21" s="255"/>
      <c r="BL21" s="248">
        <f t="shared" si="34"/>
        <v>0</v>
      </c>
      <c r="BM21" s="339">
        <f t="shared" si="70"/>
        <v>0</v>
      </c>
      <c r="BN21" s="335">
        <f>IF(Q21="初 年 度",BM21,0)</f>
        <v>0</v>
      </c>
      <c r="BO21" s="420">
        <f>IF(Q21="次 年 度",BM21,0)</f>
        <v>0</v>
      </c>
      <c r="BP21" s="476"/>
      <c r="BQ21" s="376" t="s">
        <v>208</v>
      </c>
      <c r="BR21" s="248">
        <f t="shared" si="35"/>
        <v>0</v>
      </c>
      <c r="BS21" s="244"/>
      <c r="BT21" s="367"/>
      <c r="BU21" s="88"/>
      <c r="BV21" s="95">
        <f t="shared" si="36"/>
        <v>0</v>
      </c>
      <c r="BW21" s="339">
        <f t="shared" si="71"/>
        <v>0</v>
      </c>
      <c r="BX21" s="335">
        <f>IF(Q21="初 年 度",BW21,0)</f>
        <v>0</v>
      </c>
      <c r="BY21" s="336">
        <f>IF(Q21="次 年 度",BW21,0)</f>
        <v>0</v>
      </c>
      <c r="BZ21" s="476"/>
      <c r="CA21" s="124" t="s">
        <v>208</v>
      </c>
      <c r="CB21" s="248">
        <f t="shared" si="2"/>
        <v>0</v>
      </c>
      <c r="CC21" s="244"/>
      <c r="CD21" s="367"/>
      <c r="CE21" s="255"/>
      <c r="CF21" s="248">
        <f t="shared" si="37"/>
        <v>0</v>
      </c>
      <c r="CG21" s="338">
        <f t="shared" si="64"/>
        <v>0</v>
      </c>
      <c r="CH21" s="332">
        <f>IF(Q21="初 年 度",CG21,0)</f>
        <v>0</v>
      </c>
      <c r="CI21" s="333">
        <f>IF(Q21="次 年 度",CG21,0)</f>
        <v>0</v>
      </c>
      <c r="CJ21" s="256">
        <f t="shared" si="3"/>
        <v>0</v>
      </c>
      <c r="CK21" s="245">
        <f t="shared" si="4"/>
        <v>0</v>
      </c>
      <c r="CL21" s="245">
        <f t="shared" si="5"/>
        <v>0</v>
      </c>
      <c r="CM21" s="247">
        <f t="shared" si="6"/>
        <v>0</v>
      </c>
      <c r="CN21" s="245">
        <f t="shared" si="7"/>
        <v>0</v>
      </c>
      <c r="CO21" s="266">
        <f t="shared" si="8"/>
        <v>0</v>
      </c>
      <c r="CP21" s="476"/>
      <c r="CQ21" s="245" t="str">
        <f>IF(CS21="","",VLOOKUP(L21,'リスト（けさない）'!$AD$3:$AE$29,2,0))</f>
        <v/>
      </c>
      <c r="CR21" s="243">
        <f t="shared" si="38"/>
        <v>0</v>
      </c>
      <c r="CS21" s="244"/>
      <c r="CT21" s="245">
        <f t="shared" si="65"/>
        <v>0</v>
      </c>
      <c r="CU21" s="255"/>
      <c r="CV21" s="245">
        <f t="shared" si="39"/>
        <v>0</v>
      </c>
      <c r="CW21" s="339">
        <f t="shared" si="72"/>
        <v>0</v>
      </c>
      <c r="CX21" s="335">
        <f>IF(Q21="初 年 度",CW21,0)</f>
        <v>0</v>
      </c>
      <c r="CY21" s="336">
        <f>IF(Q21="次 年 度",CW21,0)</f>
        <v>0</v>
      </c>
      <c r="CZ21" s="476"/>
      <c r="DA21" s="124" t="s">
        <v>133</v>
      </c>
      <c r="DB21" s="243">
        <f t="shared" si="40"/>
        <v>0</v>
      </c>
      <c r="DC21" s="244"/>
      <c r="DD21" s="367"/>
      <c r="DE21" s="255"/>
      <c r="DF21" s="248">
        <f t="shared" si="41"/>
        <v>0</v>
      </c>
      <c r="DG21" s="338">
        <f t="shared" si="66"/>
        <v>0</v>
      </c>
      <c r="DH21" s="332">
        <f>IF(Q21="初 年 度",DG21,0)</f>
        <v>0</v>
      </c>
      <c r="DI21" s="333">
        <f>IF(Q21="次 年 度",DG21,0)</f>
        <v>0</v>
      </c>
      <c r="DJ21" s="476"/>
      <c r="DK21" s="458" t="s">
        <v>133</v>
      </c>
      <c r="DL21" s="243">
        <f t="shared" si="42"/>
        <v>0</v>
      </c>
      <c r="DM21" s="244"/>
      <c r="DN21" s="367"/>
      <c r="DO21" s="255"/>
      <c r="DP21" s="248">
        <f t="shared" si="43"/>
        <v>0</v>
      </c>
      <c r="DQ21" s="339">
        <f t="shared" si="73"/>
        <v>0</v>
      </c>
      <c r="DR21" s="335">
        <f>IF(Q21="初 年 度",DQ21,0)</f>
        <v>0</v>
      </c>
      <c r="DS21" s="336">
        <f>IF(Q21="次 年 度",DQ21,0)</f>
        <v>0</v>
      </c>
      <c r="DT21" s="476"/>
      <c r="DU21" s="458" t="s">
        <v>133</v>
      </c>
      <c r="DV21" s="243">
        <f t="shared" si="44"/>
        <v>0</v>
      </c>
      <c r="DW21" s="244"/>
      <c r="DX21" s="367"/>
      <c r="DY21" s="255"/>
      <c r="DZ21" s="248">
        <f t="shared" si="45"/>
        <v>0</v>
      </c>
      <c r="EA21" s="338">
        <f t="shared" si="67"/>
        <v>0</v>
      </c>
      <c r="EB21" s="332">
        <f>IF(Q21="初 年 度",EA21,0)</f>
        <v>0</v>
      </c>
      <c r="EC21" s="333">
        <f>IF(Q21="次 年 度",EA21,0)</f>
        <v>0</v>
      </c>
      <c r="ED21" s="476"/>
      <c r="EE21" s="458" t="s">
        <v>133</v>
      </c>
      <c r="EF21" s="243">
        <f t="shared" si="46"/>
        <v>0</v>
      </c>
      <c r="EG21" s="244"/>
      <c r="EH21" s="367"/>
      <c r="EI21" s="255"/>
      <c r="EJ21" s="248">
        <f t="shared" si="47"/>
        <v>0</v>
      </c>
      <c r="EK21" s="339">
        <f t="shared" si="74"/>
        <v>0</v>
      </c>
      <c r="EL21" s="335">
        <f>IF(Q21="初 年 度",EK21,0)</f>
        <v>0</v>
      </c>
      <c r="EM21" s="336">
        <f>IF(Q21="次 年 度",EK21,0)</f>
        <v>0</v>
      </c>
      <c r="EN21" s="256">
        <f t="shared" si="9"/>
        <v>0</v>
      </c>
      <c r="EO21" s="247">
        <f t="shared" si="10"/>
        <v>0</v>
      </c>
      <c r="EP21" s="247">
        <f t="shared" si="11"/>
        <v>0</v>
      </c>
      <c r="EQ21" s="247">
        <f t="shared" si="12"/>
        <v>0</v>
      </c>
      <c r="ER21" s="247">
        <f t="shared" si="13"/>
        <v>0</v>
      </c>
      <c r="ES21" s="259">
        <f t="shared" si="14"/>
        <v>0</v>
      </c>
      <c r="ET21" s="272">
        <f t="shared" si="15"/>
        <v>0</v>
      </c>
      <c r="EU21" s="264">
        <f t="shared" si="16"/>
        <v>0</v>
      </c>
      <c r="EV21" s="247">
        <f t="shared" si="17"/>
        <v>0</v>
      </c>
      <c r="EW21" s="247">
        <f t="shared" si="18"/>
        <v>0</v>
      </c>
      <c r="EX21" s="245">
        <f t="shared" si="19"/>
        <v>0</v>
      </c>
      <c r="EY21" s="266">
        <f t="shared" si="20"/>
        <v>0</v>
      </c>
      <c r="EZ21" s="383">
        <f>IF(L21="ブルーベリー（普通栽培）",0,220)</f>
        <v>220</v>
      </c>
      <c r="FA21" s="247">
        <f>IF(L21="ブルーベリー（普通栽培）",0,T21+AD21+AN21)</f>
        <v>0</v>
      </c>
      <c r="FB21" s="247">
        <f>IF(L21="ブルーベリー（普通栽培）",0,U21+AE21+AO21)</f>
        <v>0</v>
      </c>
      <c r="FC21" s="247">
        <f t="shared" si="68"/>
        <v>0</v>
      </c>
      <c r="FD21" s="247">
        <f t="shared" si="21"/>
        <v>0</v>
      </c>
      <c r="FE21" s="247">
        <f>IF(Q21="初 年 度",FC21-GK21,0)</f>
        <v>0</v>
      </c>
      <c r="FF21" s="259">
        <f>IF(Q21="次 年 度",FC21-GK21,0)</f>
        <v>0</v>
      </c>
      <c r="FG21" s="135">
        <f t="shared" si="48"/>
        <v>0</v>
      </c>
      <c r="FH21" s="82">
        <f t="shared" si="48"/>
        <v>0</v>
      </c>
      <c r="FI21" s="82">
        <f t="shared" si="48"/>
        <v>0</v>
      </c>
      <c r="FJ21" s="129">
        <f t="shared" si="48"/>
        <v>0</v>
      </c>
      <c r="FK21" s="228">
        <f>IF(P21="課税事業者（一般課税）",INT(V21*10/110)+INT(W21*10/110),0)</f>
        <v>0</v>
      </c>
      <c r="FL21" s="277">
        <f t="shared" si="22"/>
        <v>0</v>
      </c>
      <c r="FM21" s="278">
        <f>IF(P21="課税事業者（一般課税）",INT(AG21*0.0909090909090909),0)</f>
        <v>0</v>
      </c>
      <c r="FN21" s="342">
        <f t="shared" si="49"/>
        <v>0</v>
      </c>
      <c r="FO21" s="232">
        <f>IF(P21="課税事業者（一般課税）",INT(AP21*10/110)+INT(AQ21*10/110),0)</f>
        <v>0</v>
      </c>
      <c r="FP21" s="281">
        <f t="shared" si="50"/>
        <v>0</v>
      </c>
      <c r="FQ21" s="340">
        <f>IF(P21="課税事業者（一般課税）",INT(BA21*10/110),0)</f>
        <v>0</v>
      </c>
      <c r="FR21" s="277">
        <f t="shared" si="51"/>
        <v>0</v>
      </c>
      <c r="FS21" s="230">
        <f>IF(P21="課税事業者（一般課税）",INT(BL21*10/110),0)</f>
        <v>0</v>
      </c>
      <c r="FT21" s="279">
        <f t="shared" si="52"/>
        <v>0</v>
      </c>
      <c r="FU21" s="230">
        <f>IF(P21="課税事業者（一般課税）",INT(BV21*10/110),0)</f>
        <v>0</v>
      </c>
      <c r="FV21" s="281">
        <f t="shared" si="53"/>
        <v>0</v>
      </c>
      <c r="FW21" s="230">
        <f>IF(P21="課税事業者（一般課税）",INT(CF21*10/110),0)</f>
        <v>0</v>
      </c>
      <c r="FX21" s="279">
        <f t="shared" si="54"/>
        <v>0</v>
      </c>
      <c r="FY21" s="340">
        <f>IF(P21="課税事業者（一般課税）",INT(CT21*10/110)+INT(CU21*10/110),0)</f>
        <v>0</v>
      </c>
      <c r="FZ21" s="277">
        <f t="shared" si="55"/>
        <v>0</v>
      </c>
      <c r="GA21" s="230">
        <f>IF(P21="課税事業者（一般課税）",INT(DF21*10/110),0)</f>
        <v>0</v>
      </c>
      <c r="GB21" s="279">
        <f t="shared" si="56"/>
        <v>0</v>
      </c>
      <c r="GC21" s="353">
        <f>IF(P21="課税事業者（一般課税）",INT(DP21*10/110),0)</f>
        <v>0</v>
      </c>
      <c r="GD21" s="277">
        <f t="shared" si="57"/>
        <v>0</v>
      </c>
      <c r="GE21" s="230">
        <f>IF(P21="課税事業者（一般課税）",INT(DZ21*10/110),0)</f>
        <v>0</v>
      </c>
      <c r="GF21" s="281">
        <f t="shared" si="58"/>
        <v>0</v>
      </c>
      <c r="GG21" s="353">
        <f>IF(P21="課税事業者（一般課税）",INT(EJ21*10/110),0)</f>
        <v>0</v>
      </c>
      <c r="GH21" s="281">
        <f t="shared" si="59"/>
        <v>0</v>
      </c>
      <c r="GI21" s="280">
        <f t="shared" si="60"/>
        <v>0</v>
      </c>
      <c r="GJ21" s="281">
        <f t="shared" si="60"/>
        <v>0</v>
      </c>
      <c r="GK21" s="353">
        <f>IF(P21="課税事業者（一般課税）",INT(FC21*10/110),0)</f>
        <v>0</v>
      </c>
      <c r="GL21" s="287">
        <f t="shared" si="61"/>
        <v>0</v>
      </c>
      <c r="GM21" s="691"/>
    </row>
    <row r="22" spans="1:195" ht="20.100000000000001" customHeight="1">
      <c r="A22" s="668"/>
      <c r="B22" s="522"/>
      <c r="C22" s="669"/>
      <c r="D22" s="673"/>
      <c r="E22" s="316" t="s">
        <v>256</v>
      </c>
      <c r="F22" s="675"/>
      <c r="G22" s="541"/>
      <c r="H22" s="543"/>
      <c r="I22" s="697"/>
      <c r="J22" s="550"/>
      <c r="K22" s="552"/>
      <c r="L22" s="550"/>
      <c r="M22" s="552"/>
      <c r="N22" s="467" t="e">
        <f t="shared" si="23"/>
        <v>#DIV/0!</v>
      </c>
      <c r="O22" s="690"/>
      <c r="P22" s="537"/>
      <c r="Q22" s="537"/>
      <c r="R22" s="89"/>
      <c r="S22" s="80" t="str">
        <f>IF(U22="","",VLOOKUP(L21,'リスト（けさない）'!$X$3:$Y$29,2,0))</f>
        <v/>
      </c>
      <c r="T22" s="74">
        <f t="shared" si="24"/>
        <v>0</v>
      </c>
      <c r="U22" s="100"/>
      <c r="V22" s="80">
        <f t="shared" si="0"/>
        <v>0</v>
      </c>
      <c r="W22" s="78"/>
      <c r="X22" s="83">
        <f t="shared" si="25"/>
        <v>0</v>
      </c>
      <c r="Y22" s="83">
        <f t="shared" si="1"/>
        <v>0</v>
      </c>
      <c r="Z22" s="394">
        <f>IF(Q21="初 年 度",Y22,0)</f>
        <v>0</v>
      </c>
      <c r="AA22" s="395">
        <f>IF(Q21="次 年 度",Y22,0)</f>
        <v>0</v>
      </c>
      <c r="AB22" s="445"/>
      <c r="AC22" s="125" t="s">
        <v>133</v>
      </c>
      <c r="AD22" s="74">
        <f t="shared" si="26"/>
        <v>0</v>
      </c>
      <c r="AE22" s="426"/>
      <c r="AF22" s="368"/>
      <c r="AG22" s="89"/>
      <c r="AH22" s="96">
        <f t="shared" si="27"/>
        <v>0</v>
      </c>
      <c r="AI22" s="96">
        <f>IF(AG21&gt;0,INT((AG22-FM22)/2),AF22-FM22)</f>
        <v>0</v>
      </c>
      <c r="AJ22" s="96">
        <f>IF(Q21="初 年 度",AI22,0)</f>
        <v>0</v>
      </c>
      <c r="AK22" s="421">
        <f>IF(Q21="次 年 度",AI22,0)</f>
        <v>0</v>
      </c>
      <c r="AL22" s="100"/>
      <c r="AM22" s="80" t="str">
        <f>IF(AO22="","",VLOOKUP(L21,'リスト（けさない）'!$AA$3:$AB$29,2,0))</f>
        <v/>
      </c>
      <c r="AN22" s="96">
        <f t="shared" si="28"/>
        <v>0</v>
      </c>
      <c r="AO22" s="100"/>
      <c r="AP22" s="107">
        <f t="shared" si="29"/>
        <v>0</v>
      </c>
      <c r="AQ22" s="89"/>
      <c r="AR22" s="111">
        <f t="shared" si="30"/>
        <v>0</v>
      </c>
      <c r="AS22" s="334">
        <f t="shared" si="69"/>
        <v>0</v>
      </c>
      <c r="AT22" s="334">
        <f>IF(Q21="初 年 度",AS22,0)</f>
        <v>0</v>
      </c>
      <c r="AU22" s="337">
        <f>IF(Q21="次 年 度",AS22,0)</f>
        <v>0</v>
      </c>
      <c r="AV22" s="477"/>
      <c r="AW22" s="125" t="s">
        <v>208</v>
      </c>
      <c r="AX22" s="96">
        <f t="shared" si="31"/>
        <v>0</v>
      </c>
      <c r="AY22" s="100"/>
      <c r="AZ22" s="368"/>
      <c r="BA22" s="89"/>
      <c r="BB22" s="96">
        <f t="shared" si="32"/>
        <v>0</v>
      </c>
      <c r="BC22" s="80">
        <f t="shared" si="63"/>
        <v>0</v>
      </c>
      <c r="BD22" s="83">
        <f>IF(Q21="初 年 度",BC22,0)</f>
        <v>0</v>
      </c>
      <c r="BE22" s="122">
        <f>IF(Q21="次 年 度",BC22,0)</f>
        <v>0</v>
      </c>
      <c r="BF22" s="477"/>
      <c r="BG22" s="125" t="s">
        <v>208</v>
      </c>
      <c r="BH22" s="96">
        <f t="shared" si="33"/>
        <v>0</v>
      </c>
      <c r="BI22" s="100"/>
      <c r="BJ22" s="368"/>
      <c r="BK22" s="89"/>
      <c r="BL22" s="96">
        <f t="shared" si="34"/>
        <v>0</v>
      </c>
      <c r="BM22" s="83">
        <f t="shared" si="70"/>
        <v>0</v>
      </c>
      <c r="BN22" s="83">
        <f>IF(Q21="初 年 度",BM22,0)</f>
        <v>0</v>
      </c>
      <c r="BO22" s="122">
        <f>IF(Q21="次 年 度",BM22,0)</f>
        <v>0</v>
      </c>
      <c r="BP22" s="477"/>
      <c r="BQ22" s="375" t="s">
        <v>208</v>
      </c>
      <c r="BR22" s="96">
        <f t="shared" si="35"/>
        <v>0</v>
      </c>
      <c r="BS22" s="100"/>
      <c r="BT22" s="368"/>
      <c r="BU22" s="89"/>
      <c r="BV22" s="96">
        <f t="shared" si="36"/>
        <v>0</v>
      </c>
      <c r="BW22" s="83">
        <f t="shared" si="71"/>
        <v>0</v>
      </c>
      <c r="BX22" s="83">
        <f>IF(Q21="初 年 度",BW22,0)</f>
        <v>0</v>
      </c>
      <c r="BY22" s="120">
        <f>IF(Q21="次 年 度",BW22,0)</f>
        <v>0</v>
      </c>
      <c r="BZ22" s="477"/>
      <c r="CA22" s="125" t="s">
        <v>228</v>
      </c>
      <c r="CB22" s="96">
        <f t="shared" si="2"/>
        <v>0</v>
      </c>
      <c r="CC22" s="100"/>
      <c r="CD22" s="368"/>
      <c r="CE22" s="89"/>
      <c r="CF22" s="96">
        <f t="shared" si="37"/>
        <v>0</v>
      </c>
      <c r="CG22" s="83">
        <f t="shared" si="64"/>
        <v>0</v>
      </c>
      <c r="CH22" s="83">
        <f>IF(Q21="初 年 度",CG22,0)</f>
        <v>0</v>
      </c>
      <c r="CI22" s="120">
        <f>IF(Q21="次 年 度",CG22,0)</f>
        <v>0</v>
      </c>
      <c r="CJ22" s="71">
        <f t="shared" si="3"/>
        <v>0</v>
      </c>
      <c r="CK22" s="80">
        <f t="shared" si="4"/>
        <v>0</v>
      </c>
      <c r="CL22" s="80">
        <f t="shared" si="5"/>
        <v>0</v>
      </c>
      <c r="CM22" s="83">
        <f t="shared" si="6"/>
        <v>0</v>
      </c>
      <c r="CN22" s="80">
        <f t="shared" si="7"/>
        <v>0</v>
      </c>
      <c r="CO22" s="130">
        <f t="shared" si="8"/>
        <v>0</v>
      </c>
      <c r="CP22" s="477"/>
      <c r="CQ22" s="80" t="str">
        <f>IF(CS22="","",VLOOKUP(L21,'リスト（けさない）'!$AD$3:$AE$29,2,0))</f>
        <v/>
      </c>
      <c r="CR22" s="74">
        <f t="shared" si="38"/>
        <v>0</v>
      </c>
      <c r="CS22" s="100"/>
      <c r="CT22" s="80">
        <f t="shared" si="65"/>
        <v>0</v>
      </c>
      <c r="CU22" s="89"/>
      <c r="CV22" s="80">
        <f t="shared" si="39"/>
        <v>0</v>
      </c>
      <c r="CW22" s="80">
        <f t="shared" si="72"/>
        <v>0</v>
      </c>
      <c r="CX22" s="83">
        <f>IF(Q21="初 年 度",CW22,0)</f>
        <v>0</v>
      </c>
      <c r="CY22" s="120">
        <f>IF(Q21="次 年 度",CW22,0)</f>
        <v>0</v>
      </c>
      <c r="CZ22" s="477"/>
      <c r="DA22" s="125" t="s">
        <v>133</v>
      </c>
      <c r="DB22" s="74">
        <f t="shared" si="40"/>
        <v>0</v>
      </c>
      <c r="DC22" s="100"/>
      <c r="DD22" s="368"/>
      <c r="DE22" s="89"/>
      <c r="DF22" s="96">
        <f t="shared" si="41"/>
        <v>0</v>
      </c>
      <c r="DG22" s="83">
        <f t="shared" si="66"/>
        <v>0</v>
      </c>
      <c r="DH22" s="83">
        <f>IF(Q21="初 年 度",DG22,0)</f>
        <v>0</v>
      </c>
      <c r="DI22" s="120">
        <f>IF(Q21="次 年 度",DG22,0)</f>
        <v>0</v>
      </c>
      <c r="DJ22" s="477"/>
      <c r="DK22" s="125" t="s">
        <v>133</v>
      </c>
      <c r="DL22" s="74">
        <f t="shared" si="42"/>
        <v>0</v>
      </c>
      <c r="DM22" s="100"/>
      <c r="DN22" s="368"/>
      <c r="DO22" s="89"/>
      <c r="DP22" s="96">
        <f t="shared" si="43"/>
        <v>0</v>
      </c>
      <c r="DQ22" s="83">
        <f t="shared" si="73"/>
        <v>0</v>
      </c>
      <c r="DR22" s="83">
        <f>IF(Q21="初 年 度",DQ22,0)</f>
        <v>0</v>
      </c>
      <c r="DS22" s="120">
        <f>IF(Q21="次 年 度",DQ22,0)</f>
        <v>0</v>
      </c>
      <c r="DT22" s="477"/>
      <c r="DU22" s="125" t="s">
        <v>133</v>
      </c>
      <c r="DV22" s="74">
        <f t="shared" si="44"/>
        <v>0</v>
      </c>
      <c r="DW22" s="100"/>
      <c r="DX22" s="368"/>
      <c r="DY22" s="89"/>
      <c r="DZ22" s="96">
        <f t="shared" si="45"/>
        <v>0</v>
      </c>
      <c r="EA22" s="83">
        <f t="shared" si="67"/>
        <v>0</v>
      </c>
      <c r="EB22" s="83">
        <f>IF(Q21="初 年 度",EA22,0)</f>
        <v>0</v>
      </c>
      <c r="EC22" s="120">
        <f>IF(Q21="次 年 度",EA22,0)</f>
        <v>0</v>
      </c>
      <c r="ED22" s="477"/>
      <c r="EE22" s="125" t="s">
        <v>133</v>
      </c>
      <c r="EF22" s="74">
        <f t="shared" si="46"/>
        <v>0</v>
      </c>
      <c r="EG22" s="100"/>
      <c r="EH22" s="368"/>
      <c r="EI22" s="89"/>
      <c r="EJ22" s="96">
        <f t="shared" si="47"/>
        <v>0</v>
      </c>
      <c r="EK22" s="83">
        <f t="shared" si="74"/>
        <v>0</v>
      </c>
      <c r="EL22" s="83">
        <f>IF(Q21="初 年 度",EK22,0)</f>
        <v>0</v>
      </c>
      <c r="EM22" s="120">
        <f>IF(Q21="次 年 度",EK22,0)</f>
        <v>0</v>
      </c>
      <c r="EN22" s="71">
        <f t="shared" si="9"/>
        <v>0</v>
      </c>
      <c r="EO22" s="83">
        <f t="shared" si="10"/>
        <v>0</v>
      </c>
      <c r="EP22" s="83">
        <f t="shared" si="11"/>
        <v>0</v>
      </c>
      <c r="EQ22" s="83">
        <f t="shared" si="12"/>
        <v>0</v>
      </c>
      <c r="ER22" s="83">
        <f t="shared" si="13"/>
        <v>0</v>
      </c>
      <c r="ES22" s="120">
        <f t="shared" si="14"/>
        <v>0</v>
      </c>
      <c r="ET22" s="136">
        <f t="shared" si="15"/>
        <v>0</v>
      </c>
      <c r="EU22" s="122">
        <f t="shared" si="16"/>
        <v>0</v>
      </c>
      <c r="EV22" s="83">
        <f t="shared" si="17"/>
        <v>0</v>
      </c>
      <c r="EW22" s="83">
        <f t="shared" si="18"/>
        <v>0</v>
      </c>
      <c r="EX22" s="80">
        <f t="shared" si="19"/>
        <v>0</v>
      </c>
      <c r="EY22" s="130">
        <f t="shared" si="20"/>
        <v>0</v>
      </c>
      <c r="EZ22" s="71">
        <f>IF(L21="ブルーベリー（普通栽培）",0,220)</f>
        <v>220</v>
      </c>
      <c r="FA22" s="80">
        <f>IF(L21="ブルーベリー（普通栽培）",0,T22+AD22+AN22)</f>
        <v>0</v>
      </c>
      <c r="FB22" s="83">
        <f>IF(L21="ブルーベリー（普通栽培）",0,U22+AE22+AO22)</f>
        <v>0</v>
      </c>
      <c r="FC22" s="83">
        <f t="shared" si="68"/>
        <v>0</v>
      </c>
      <c r="FD22" s="239">
        <f t="shared" si="21"/>
        <v>0</v>
      </c>
      <c r="FE22" s="117">
        <f>IF(Q21="初 年 度",FC22-GK22,0)</f>
        <v>0</v>
      </c>
      <c r="FF22" s="118">
        <f>IF(Q21="次 年 度",FC22-GK22,0)</f>
        <v>0</v>
      </c>
      <c r="FG22" s="136">
        <f t="shared" si="48"/>
        <v>0</v>
      </c>
      <c r="FH22" s="83">
        <f t="shared" si="48"/>
        <v>0</v>
      </c>
      <c r="FI22" s="83">
        <f t="shared" si="48"/>
        <v>0</v>
      </c>
      <c r="FJ22" s="130">
        <f t="shared" si="48"/>
        <v>0</v>
      </c>
      <c r="FK22" s="314">
        <f>IF(P21="課税事業者（一般課税）",INT(V22*10/110)+INT(W22*10/110),0)</f>
        <v>0</v>
      </c>
      <c r="FL22" s="92">
        <f t="shared" si="22"/>
        <v>0</v>
      </c>
      <c r="FM22" s="102">
        <f>IF(P21="課税事業者（一般課税）",INT(AG22*0.0909090909090909),0)</f>
        <v>0</v>
      </c>
      <c r="FN22" s="343">
        <f t="shared" si="49"/>
        <v>0</v>
      </c>
      <c r="FO22" s="350">
        <f>IF(P21="課税事業者（一般課税）",INT(AP22*10/110)+INT(AQ22*10/110),0)</f>
        <v>0</v>
      </c>
      <c r="FP22" s="115">
        <f t="shared" si="50"/>
        <v>0</v>
      </c>
      <c r="FQ22" s="347">
        <f>IF(P21="課税事業者（一般課税）",INT(BA22*10/110),0)</f>
        <v>0</v>
      </c>
      <c r="FR22" s="92">
        <f t="shared" si="51"/>
        <v>0</v>
      </c>
      <c r="FS22" s="355">
        <f>IF(P21="課税事業者（一般課税）",INT(BL22*10/110),0)</f>
        <v>0</v>
      </c>
      <c r="FT22" s="105">
        <f t="shared" si="52"/>
        <v>0</v>
      </c>
      <c r="FU22" s="355">
        <f>IF(P21="課税事業者（一般課税）",INT(BV22*10/110),0)</f>
        <v>0</v>
      </c>
      <c r="FV22" s="115">
        <f t="shared" si="53"/>
        <v>0</v>
      </c>
      <c r="FW22" s="355">
        <f>IF(P21="課税事業者（一般課税）",INT(CF22*10/110),0)</f>
        <v>0</v>
      </c>
      <c r="FX22" s="105">
        <f t="shared" si="54"/>
        <v>0</v>
      </c>
      <c r="FY22" s="347">
        <f>IF(P21="課税事業者（一般課税）",INT(CT22*10/110)+INT(CU22*10/110),0)</f>
        <v>0</v>
      </c>
      <c r="FZ22" s="92">
        <f t="shared" si="55"/>
        <v>0</v>
      </c>
      <c r="GA22" s="355">
        <f>IF(P21="課税事業者（一般課税）",INT(DF22*10/110),0)</f>
        <v>0</v>
      </c>
      <c r="GB22" s="105">
        <f t="shared" si="56"/>
        <v>0</v>
      </c>
      <c r="GC22" s="354">
        <f>IF(P21="課税事業者（一般課税）",INT(DL22*10/110),0)</f>
        <v>0</v>
      </c>
      <c r="GD22" s="92">
        <f t="shared" si="57"/>
        <v>0</v>
      </c>
      <c r="GE22" s="355">
        <f>IF(P21="課税事業者（一般課税）",INT(DZ22*10/110),0)</f>
        <v>0</v>
      </c>
      <c r="GF22" s="115">
        <f t="shared" si="58"/>
        <v>0</v>
      </c>
      <c r="GG22" s="354">
        <f>IF(P21="課税事業者（一般課税）",INT(EJ22*10/110),0)</f>
        <v>0</v>
      </c>
      <c r="GH22" s="115">
        <f t="shared" si="59"/>
        <v>0</v>
      </c>
      <c r="GI22" s="113">
        <f t="shared" si="60"/>
        <v>0</v>
      </c>
      <c r="GJ22" s="115">
        <f t="shared" si="60"/>
        <v>0</v>
      </c>
      <c r="GK22" s="354">
        <f>IF(P21="課税事業者（一般課税）",INT(FC22*10/110),0)</f>
        <v>0</v>
      </c>
      <c r="GL22" s="140">
        <f t="shared" si="61"/>
        <v>0</v>
      </c>
      <c r="GM22" s="692"/>
    </row>
    <row r="23" spans="1:195" ht="20.100000000000001" customHeight="1">
      <c r="A23" s="667" t="str">
        <f t="shared" ref="A23" si="76">+A21</f>
        <v>北海道</v>
      </c>
      <c r="B23" s="521"/>
      <c r="C23" s="629">
        <f t="shared" si="62"/>
        <v>5</v>
      </c>
      <c r="D23" s="685"/>
      <c r="E23" s="317" t="s">
        <v>258</v>
      </c>
      <c r="F23" s="680"/>
      <c r="G23" s="686"/>
      <c r="H23" s="682"/>
      <c r="I23" s="543"/>
      <c r="J23" s="683"/>
      <c r="K23" s="684"/>
      <c r="L23" s="683"/>
      <c r="M23" s="684"/>
      <c r="N23" s="468" t="e">
        <f t="shared" si="23"/>
        <v>#DIV/0!</v>
      </c>
      <c r="O23" s="689" t="str">
        <f>IF(L23="","",VLOOKUP(L23,'リスト（けさない）'!$Q$3:$R$29,2,0))</f>
        <v/>
      </c>
      <c r="P23" s="536"/>
      <c r="Q23" s="536"/>
      <c r="R23" s="473"/>
      <c r="S23" s="251" t="str">
        <f>IF(U23="","",VLOOKUP(L23,'リスト（けさない）'!$X$3:$Y$29,2,0))</f>
        <v/>
      </c>
      <c r="T23" s="243">
        <f t="shared" si="24"/>
        <v>0</v>
      </c>
      <c r="U23" s="244"/>
      <c r="V23" s="245">
        <f t="shared" si="0"/>
        <v>0</v>
      </c>
      <c r="W23" s="246"/>
      <c r="X23" s="247">
        <f t="shared" si="25"/>
        <v>0</v>
      </c>
      <c r="Y23" s="253">
        <f t="shared" si="1"/>
        <v>0</v>
      </c>
      <c r="Z23" s="332">
        <f>IF(Q23="初 年 度",Y23,0)</f>
        <v>0</v>
      </c>
      <c r="AA23" s="333">
        <f>IF(Q23="次 年 度",Y23,0)</f>
        <v>0</v>
      </c>
      <c r="AB23" s="444"/>
      <c r="AC23" s="124" t="s">
        <v>208</v>
      </c>
      <c r="AD23" s="243">
        <f t="shared" si="26"/>
        <v>0</v>
      </c>
      <c r="AE23" s="425"/>
      <c r="AF23" s="367"/>
      <c r="AG23" s="255"/>
      <c r="AH23" s="248">
        <f t="shared" si="27"/>
        <v>0</v>
      </c>
      <c r="AI23" s="339">
        <f>IF(AG23&gt;0,INT((AG23-FM23)/2),AF23-FM23)</f>
        <v>0</v>
      </c>
      <c r="AJ23" s="335">
        <f>IF(Q23="初 年 度",AI23,0)</f>
        <v>0</v>
      </c>
      <c r="AK23" s="420">
        <f>IF(Q23="次 年 度",AI23,0)</f>
        <v>0</v>
      </c>
      <c r="AL23" s="244"/>
      <c r="AM23" s="245" t="str">
        <f>IF(AO23="","",VLOOKUP(L23,'リスト（けさない）'!$AA$3:$AB$29,2,0))</f>
        <v/>
      </c>
      <c r="AN23" s="248">
        <f t="shared" si="28"/>
        <v>0</v>
      </c>
      <c r="AO23" s="244"/>
      <c r="AP23" s="257">
        <f t="shared" si="29"/>
        <v>0</v>
      </c>
      <c r="AQ23" s="255"/>
      <c r="AR23" s="258">
        <f t="shared" si="30"/>
        <v>0</v>
      </c>
      <c r="AS23" s="338">
        <f t="shared" si="69"/>
        <v>0</v>
      </c>
      <c r="AT23" s="332">
        <f>IF(Q23="初 年 度",AS23,0)</f>
        <v>0</v>
      </c>
      <c r="AU23" s="333">
        <f>IF(Q23="次 年 度",AS23,0)</f>
        <v>0</v>
      </c>
      <c r="AV23" s="476"/>
      <c r="AW23" s="124" t="s">
        <v>208</v>
      </c>
      <c r="AX23" s="248">
        <f t="shared" si="31"/>
        <v>0</v>
      </c>
      <c r="AY23" s="244"/>
      <c r="AZ23" s="369"/>
      <c r="BA23" s="255"/>
      <c r="BB23" s="248">
        <f t="shared" si="32"/>
        <v>0</v>
      </c>
      <c r="BC23" s="338">
        <f t="shared" si="63"/>
        <v>0</v>
      </c>
      <c r="BD23" s="332">
        <f>IF(Q23="初 年 度",BC23,0)</f>
        <v>0</v>
      </c>
      <c r="BE23" s="438">
        <f>IF(Q23="次 年 度",BC23,0)</f>
        <v>0</v>
      </c>
      <c r="BF23" s="476"/>
      <c r="BG23" s="124" t="s">
        <v>208</v>
      </c>
      <c r="BH23" s="248">
        <f t="shared" si="33"/>
        <v>0</v>
      </c>
      <c r="BI23" s="244"/>
      <c r="BJ23" s="369"/>
      <c r="BK23" s="255"/>
      <c r="BL23" s="248">
        <f t="shared" si="34"/>
        <v>0</v>
      </c>
      <c r="BM23" s="339">
        <f t="shared" si="70"/>
        <v>0</v>
      </c>
      <c r="BN23" s="335">
        <f>IF(Q23="初 年 度",BM23,0)</f>
        <v>0</v>
      </c>
      <c r="BO23" s="420">
        <f>IF(Q23="次 年 度",BM23,0)</f>
        <v>0</v>
      </c>
      <c r="BP23" s="476"/>
      <c r="BQ23" s="376" t="s">
        <v>208</v>
      </c>
      <c r="BR23" s="248">
        <f t="shared" si="35"/>
        <v>0</v>
      </c>
      <c r="BS23" s="244"/>
      <c r="BT23" s="369"/>
      <c r="BU23" s="88"/>
      <c r="BV23" s="95">
        <f t="shared" si="36"/>
        <v>0</v>
      </c>
      <c r="BW23" s="339">
        <f t="shared" si="71"/>
        <v>0</v>
      </c>
      <c r="BX23" s="335">
        <f>IF(Q23="初 年 度",BW23,0)</f>
        <v>0</v>
      </c>
      <c r="BY23" s="336">
        <f>IF(Q23="次 年 度",BW23,0)</f>
        <v>0</v>
      </c>
      <c r="BZ23" s="476"/>
      <c r="CA23" s="124" t="s">
        <v>208</v>
      </c>
      <c r="CB23" s="248">
        <f t="shared" si="2"/>
        <v>0</v>
      </c>
      <c r="CC23" s="244"/>
      <c r="CD23" s="369"/>
      <c r="CE23" s="255"/>
      <c r="CF23" s="248">
        <f t="shared" si="37"/>
        <v>0</v>
      </c>
      <c r="CG23" s="338">
        <f t="shared" si="64"/>
        <v>0</v>
      </c>
      <c r="CH23" s="332">
        <f>IF(Q23="初 年 度",CG23,0)</f>
        <v>0</v>
      </c>
      <c r="CI23" s="333">
        <f>IF(Q23="次 年 度",CG23,0)</f>
        <v>0</v>
      </c>
      <c r="CJ23" s="256">
        <f t="shared" si="3"/>
        <v>0</v>
      </c>
      <c r="CK23" s="245">
        <f t="shared" si="4"/>
        <v>0</v>
      </c>
      <c r="CL23" s="245">
        <f t="shared" si="5"/>
        <v>0</v>
      </c>
      <c r="CM23" s="247">
        <f t="shared" si="6"/>
        <v>0</v>
      </c>
      <c r="CN23" s="245">
        <f t="shared" si="7"/>
        <v>0</v>
      </c>
      <c r="CO23" s="266">
        <f t="shared" si="8"/>
        <v>0</v>
      </c>
      <c r="CP23" s="476"/>
      <c r="CQ23" s="251" t="str">
        <f>IF(CS23="","",VLOOKUP(L23,'リスト（けさない）'!$AD$3:$AE$29,2,0))</f>
        <v/>
      </c>
      <c r="CR23" s="267">
        <f t="shared" si="38"/>
        <v>0</v>
      </c>
      <c r="CS23" s="244"/>
      <c r="CT23" s="245">
        <f t="shared" si="65"/>
        <v>0</v>
      </c>
      <c r="CU23" s="255"/>
      <c r="CV23" s="245">
        <f t="shared" si="39"/>
        <v>0</v>
      </c>
      <c r="CW23" s="339">
        <f t="shared" si="72"/>
        <v>0</v>
      </c>
      <c r="CX23" s="335">
        <f>IF(Q23="初 年 度",CW23,0)</f>
        <v>0</v>
      </c>
      <c r="CY23" s="336">
        <f>IF(Q23="次 年 度",CW23,0)</f>
        <v>0</v>
      </c>
      <c r="CZ23" s="476"/>
      <c r="DA23" s="124" t="s">
        <v>208</v>
      </c>
      <c r="DB23" s="267">
        <f t="shared" si="40"/>
        <v>0</v>
      </c>
      <c r="DC23" s="244"/>
      <c r="DD23" s="369"/>
      <c r="DE23" s="255"/>
      <c r="DF23" s="248">
        <f t="shared" si="41"/>
        <v>0</v>
      </c>
      <c r="DG23" s="338">
        <f t="shared" si="66"/>
        <v>0</v>
      </c>
      <c r="DH23" s="332">
        <f>IF(Q23="初 年 度",DG23,0)</f>
        <v>0</v>
      </c>
      <c r="DI23" s="333">
        <f>IF(Q23="次 年 度",DG23,0)</f>
        <v>0</v>
      </c>
      <c r="DJ23" s="476"/>
      <c r="DK23" s="458" t="s">
        <v>208</v>
      </c>
      <c r="DL23" s="267">
        <f t="shared" si="42"/>
        <v>0</v>
      </c>
      <c r="DM23" s="244"/>
      <c r="DN23" s="369"/>
      <c r="DO23" s="255"/>
      <c r="DP23" s="248">
        <f t="shared" si="43"/>
        <v>0</v>
      </c>
      <c r="DQ23" s="339">
        <f t="shared" si="73"/>
        <v>0</v>
      </c>
      <c r="DR23" s="335">
        <f>IF(Q23="初 年 度",DQ23,0)</f>
        <v>0</v>
      </c>
      <c r="DS23" s="336">
        <f>IF(Q23="次 年 度",DQ23,0)</f>
        <v>0</v>
      </c>
      <c r="DT23" s="476"/>
      <c r="DU23" s="458" t="s">
        <v>208</v>
      </c>
      <c r="DV23" s="267">
        <f t="shared" si="44"/>
        <v>0</v>
      </c>
      <c r="DW23" s="244"/>
      <c r="DX23" s="369"/>
      <c r="DY23" s="255"/>
      <c r="DZ23" s="248">
        <f t="shared" si="45"/>
        <v>0</v>
      </c>
      <c r="EA23" s="338">
        <f t="shared" si="67"/>
        <v>0</v>
      </c>
      <c r="EB23" s="332">
        <f>IF(Q23="初 年 度",EA23,0)</f>
        <v>0</v>
      </c>
      <c r="EC23" s="333">
        <f>IF(Q23="次 年 度",EA23,0)</f>
        <v>0</v>
      </c>
      <c r="ED23" s="476"/>
      <c r="EE23" s="458" t="s">
        <v>208</v>
      </c>
      <c r="EF23" s="267">
        <f t="shared" si="46"/>
        <v>0</v>
      </c>
      <c r="EG23" s="244"/>
      <c r="EH23" s="369"/>
      <c r="EI23" s="255"/>
      <c r="EJ23" s="248">
        <f t="shared" si="47"/>
        <v>0</v>
      </c>
      <c r="EK23" s="339">
        <f t="shared" si="74"/>
        <v>0</v>
      </c>
      <c r="EL23" s="335">
        <f>IF(Q23="初 年 度",EK23,0)</f>
        <v>0</v>
      </c>
      <c r="EM23" s="336">
        <f>IF(Q23="次 年 度",EK23,0)</f>
        <v>0</v>
      </c>
      <c r="EN23" s="256">
        <f t="shared" si="9"/>
        <v>0</v>
      </c>
      <c r="EO23" s="247">
        <f t="shared" si="10"/>
        <v>0</v>
      </c>
      <c r="EP23" s="247">
        <f t="shared" si="11"/>
        <v>0</v>
      </c>
      <c r="EQ23" s="247">
        <f t="shared" si="12"/>
        <v>0</v>
      </c>
      <c r="ER23" s="247">
        <f t="shared" si="13"/>
        <v>0</v>
      </c>
      <c r="ES23" s="259">
        <f t="shared" si="14"/>
        <v>0</v>
      </c>
      <c r="ET23" s="272">
        <f t="shared" si="15"/>
        <v>0</v>
      </c>
      <c r="EU23" s="264">
        <f t="shared" si="16"/>
        <v>0</v>
      </c>
      <c r="EV23" s="247">
        <f t="shared" si="17"/>
        <v>0</v>
      </c>
      <c r="EW23" s="247">
        <f t="shared" si="18"/>
        <v>0</v>
      </c>
      <c r="EX23" s="245">
        <f t="shared" si="19"/>
        <v>0</v>
      </c>
      <c r="EY23" s="266">
        <f t="shared" si="20"/>
        <v>0</v>
      </c>
      <c r="EZ23" s="383">
        <f>IF(L23="ブルーベリー（普通栽培）",0,220)</f>
        <v>220</v>
      </c>
      <c r="FA23" s="247">
        <f>IF(L23="ブルーベリー（普通栽培）",0,T23+AD23+AN23)</f>
        <v>0</v>
      </c>
      <c r="FB23" s="247">
        <f>IF(L23="ブルーベリー（普通栽培）",0,U23+AE23+AO23)</f>
        <v>0</v>
      </c>
      <c r="FC23" s="247">
        <f t="shared" si="68"/>
        <v>0</v>
      </c>
      <c r="FD23" s="253">
        <f t="shared" si="21"/>
        <v>0</v>
      </c>
      <c r="FE23" s="247">
        <f>IF(Q23="初 年 度",FC23-GK23,0)</f>
        <v>0</v>
      </c>
      <c r="FF23" s="259">
        <f>IF(Q23="次 年 度",FC23-GK23,0)</f>
        <v>0</v>
      </c>
      <c r="FG23" s="70">
        <f t="shared" si="48"/>
        <v>0</v>
      </c>
      <c r="FH23" s="82">
        <f t="shared" si="48"/>
        <v>0</v>
      </c>
      <c r="FI23" s="82">
        <f t="shared" si="48"/>
        <v>0</v>
      </c>
      <c r="FJ23" s="129">
        <f t="shared" si="48"/>
        <v>0</v>
      </c>
      <c r="FK23" s="228">
        <f>IF(P23="課税事業者（一般課税）",INT(V23*10/110)+INT(W23*10/110),0)</f>
        <v>0</v>
      </c>
      <c r="FL23" s="277">
        <f t="shared" si="22"/>
        <v>0</v>
      </c>
      <c r="FM23" s="278">
        <f>IF(P23="課税事業者（一般課税）",INT(AG23*0.0909090909090909),0)</f>
        <v>0</v>
      </c>
      <c r="FN23" s="342">
        <f t="shared" si="49"/>
        <v>0</v>
      </c>
      <c r="FO23" s="232">
        <f>IF(P23="課税事業者（一般課税）",INT(AP23*10/110)+INT(AQ23*10/110),0)</f>
        <v>0</v>
      </c>
      <c r="FP23" s="281">
        <f t="shared" si="50"/>
        <v>0</v>
      </c>
      <c r="FQ23" s="340">
        <f>IF(P23="課税事業者（一般課税）",INT(BA23*10/110),0)</f>
        <v>0</v>
      </c>
      <c r="FR23" s="277">
        <f t="shared" si="51"/>
        <v>0</v>
      </c>
      <c r="FS23" s="230">
        <f>IF(P23="課税事業者（一般課税）",INT(BL23*10/110),0)</f>
        <v>0</v>
      </c>
      <c r="FT23" s="279">
        <f t="shared" si="52"/>
        <v>0</v>
      </c>
      <c r="FU23" s="230">
        <f>IF(P23="課税事業者（一般課税）",INT(BV23*10/110),0)</f>
        <v>0</v>
      </c>
      <c r="FV23" s="281">
        <f t="shared" si="53"/>
        <v>0</v>
      </c>
      <c r="FW23" s="230">
        <f>IF(P23="課税事業者（一般課税）",INT(CF23*10/110),0)</f>
        <v>0</v>
      </c>
      <c r="FX23" s="279">
        <f t="shared" si="54"/>
        <v>0</v>
      </c>
      <c r="FY23" s="340">
        <f>IF(P23="課税事業者（一般課税）",INT(CT23*10/110)+INT(CU23*10/110),0)</f>
        <v>0</v>
      </c>
      <c r="FZ23" s="277">
        <f t="shared" si="55"/>
        <v>0</v>
      </c>
      <c r="GA23" s="230">
        <f>IF(P23="課税事業者（一般課税）",INT(DF23*10/110),0)</f>
        <v>0</v>
      </c>
      <c r="GB23" s="279">
        <f t="shared" si="56"/>
        <v>0</v>
      </c>
      <c r="GC23" s="353">
        <f>IF(P23="課税事業者（一般課税）",INT(DP23*10/110),0)</f>
        <v>0</v>
      </c>
      <c r="GD23" s="277">
        <f t="shared" si="57"/>
        <v>0</v>
      </c>
      <c r="GE23" s="230">
        <f>IF(P23="課税事業者（一般課税）",INT(DZ23*10/110),0)</f>
        <v>0</v>
      </c>
      <c r="GF23" s="281">
        <f t="shared" si="58"/>
        <v>0</v>
      </c>
      <c r="GG23" s="353">
        <f>IF(P23="課税事業者（一般課税）",INT(EJ23*10/110),0)</f>
        <v>0</v>
      </c>
      <c r="GH23" s="281">
        <f t="shared" si="59"/>
        <v>0</v>
      </c>
      <c r="GI23" s="280">
        <f t="shared" si="60"/>
        <v>0</v>
      </c>
      <c r="GJ23" s="281">
        <f t="shared" si="60"/>
        <v>0</v>
      </c>
      <c r="GK23" s="353">
        <f>IF(P23="課税事業者（一般課税）",INT(FC23*10/110),0)</f>
        <v>0</v>
      </c>
      <c r="GL23" s="287">
        <f t="shared" si="61"/>
        <v>0</v>
      </c>
      <c r="GM23" s="694"/>
    </row>
    <row r="24" spans="1:195" ht="20.100000000000001" customHeight="1">
      <c r="A24" s="668"/>
      <c r="B24" s="522"/>
      <c r="C24" s="669"/>
      <c r="D24" s="673"/>
      <c r="E24" s="318" t="s">
        <v>256</v>
      </c>
      <c r="F24" s="675"/>
      <c r="G24" s="541"/>
      <c r="H24" s="543"/>
      <c r="I24" s="697"/>
      <c r="J24" s="550"/>
      <c r="K24" s="552"/>
      <c r="L24" s="550"/>
      <c r="M24" s="552"/>
      <c r="N24" s="467" t="e">
        <f t="shared" si="23"/>
        <v>#DIV/0!</v>
      </c>
      <c r="O24" s="690"/>
      <c r="P24" s="537"/>
      <c r="Q24" s="537"/>
      <c r="R24" s="89"/>
      <c r="S24" s="80" t="str">
        <f>IF(U24="","",VLOOKUP(L23,'リスト（けさない）'!$X$3:$Y$29,2,0))</f>
        <v/>
      </c>
      <c r="T24" s="74">
        <f t="shared" si="24"/>
        <v>0</v>
      </c>
      <c r="U24" s="100"/>
      <c r="V24" s="80">
        <f t="shared" si="0"/>
        <v>0</v>
      </c>
      <c r="W24" s="78"/>
      <c r="X24" s="83">
        <f t="shared" si="25"/>
        <v>0</v>
      </c>
      <c r="Y24" s="83">
        <f t="shared" si="1"/>
        <v>0</v>
      </c>
      <c r="Z24" s="394">
        <f>IF(Q23="初 年 度",Y24,0)</f>
        <v>0</v>
      </c>
      <c r="AA24" s="395">
        <f>IF(Q23="次 年 度",Y24,0)</f>
        <v>0</v>
      </c>
      <c r="AB24" s="445"/>
      <c r="AC24" s="125" t="s">
        <v>208</v>
      </c>
      <c r="AD24" s="74">
        <f t="shared" si="26"/>
        <v>0</v>
      </c>
      <c r="AE24" s="426"/>
      <c r="AF24" s="368"/>
      <c r="AG24" s="89"/>
      <c r="AH24" s="96">
        <f t="shared" si="27"/>
        <v>0</v>
      </c>
      <c r="AI24" s="96">
        <f>IF(AG23&gt;0,INT((AG24-FM24)/2),AF24-FM24)</f>
        <v>0</v>
      </c>
      <c r="AJ24" s="96">
        <f>IF(Q23="初 年 度",AI24,0)</f>
        <v>0</v>
      </c>
      <c r="AK24" s="421">
        <f>IF(Q23="次 年 度",AI24,0)</f>
        <v>0</v>
      </c>
      <c r="AL24" s="100"/>
      <c r="AM24" s="80" t="str">
        <f>IF(AO24="","",VLOOKUP(L23,'リスト（けさない）'!$AA$3:$AB$29,2,0))</f>
        <v/>
      </c>
      <c r="AN24" s="96">
        <f t="shared" si="28"/>
        <v>0</v>
      </c>
      <c r="AO24" s="100"/>
      <c r="AP24" s="107">
        <f t="shared" si="29"/>
        <v>0</v>
      </c>
      <c r="AQ24" s="89"/>
      <c r="AR24" s="111">
        <f t="shared" si="30"/>
        <v>0</v>
      </c>
      <c r="AS24" s="334">
        <f t="shared" si="69"/>
        <v>0</v>
      </c>
      <c r="AT24" s="334">
        <f>IF(Q23="初 年 度",AS24,0)</f>
        <v>0</v>
      </c>
      <c r="AU24" s="337">
        <f>IF(Q23="次 年 度",AS24,0)</f>
        <v>0</v>
      </c>
      <c r="AV24" s="477"/>
      <c r="AW24" s="125" t="s">
        <v>208</v>
      </c>
      <c r="AX24" s="96">
        <f t="shared" si="31"/>
        <v>0</v>
      </c>
      <c r="AY24" s="100"/>
      <c r="AZ24" s="370"/>
      <c r="BA24" s="89"/>
      <c r="BB24" s="96">
        <f t="shared" si="32"/>
        <v>0</v>
      </c>
      <c r="BC24" s="80">
        <f t="shared" si="63"/>
        <v>0</v>
      </c>
      <c r="BD24" s="83">
        <f>IF(Q23="初 年 度",BC24,0)</f>
        <v>0</v>
      </c>
      <c r="BE24" s="122">
        <f>IF(Q23="次 年 度",BC24,0)</f>
        <v>0</v>
      </c>
      <c r="BF24" s="477"/>
      <c r="BG24" s="125" t="s">
        <v>208</v>
      </c>
      <c r="BH24" s="96">
        <f t="shared" si="33"/>
        <v>0</v>
      </c>
      <c r="BI24" s="100"/>
      <c r="BJ24" s="370"/>
      <c r="BK24" s="89"/>
      <c r="BL24" s="96">
        <f t="shared" si="34"/>
        <v>0</v>
      </c>
      <c r="BM24" s="83">
        <f t="shared" si="70"/>
        <v>0</v>
      </c>
      <c r="BN24" s="83">
        <f>IF(Q23="初 年 度",BM24,0)</f>
        <v>0</v>
      </c>
      <c r="BO24" s="122">
        <f>IF(Q23="次 年 度",BM24,0)</f>
        <v>0</v>
      </c>
      <c r="BP24" s="477"/>
      <c r="BQ24" s="375" t="s">
        <v>208</v>
      </c>
      <c r="BR24" s="96">
        <f t="shared" si="35"/>
        <v>0</v>
      </c>
      <c r="BS24" s="100"/>
      <c r="BT24" s="370"/>
      <c r="BU24" s="89"/>
      <c r="BV24" s="96">
        <f t="shared" si="36"/>
        <v>0</v>
      </c>
      <c r="BW24" s="83">
        <f t="shared" si="71"/>
        <v>0</v>
      </c>
      <c r="BX24" s="83">
        <f>IF(Q23="初 年 度",BW24,0)</f>
        <v>0</v>
      </c>
      <c r="BY24" s="120">
        <f>IF(Q23="次 年 度",BW24,0)</f>
        <v>0</v>
      </c>
      <c r="BZ24" s="477"/>
      <c r="CA24" s="125" t="s">
        <v>208</v>
      </c>
      <c r="CB24" s="96">
        <f t="shared" si="2"/>
        <v>0</v>
      </c>
      <c r="CC24" s="100"/>
      <c r="CD24" s="370"/>
      <c r="CE24" s="89"/>
      <c r="CF24" s="96">
        <f t="shared" si="37"/>
        <v>0</v>
      </c>
      <c r="CG24" s="83">
        <f t="shared" si="64"/>
        <v>0</v>
      </c>
      <c r="CH24" s="83">
        <f>IF(Q23="初 年 度",CG24,0)</f>
        <v>0</v>
      </c>
      <c r="CI24" s="120">
        <f>IF(Q23="次 年 度",CG24,0)</f>
        <v>0</v>
      </c>
      <c r="CJ24" s="71">
        <f t="shared" si="3"/>
        <v>0</v>
      </c>
      <c r="CK24" s="80">
        <f t="shared" si="4"/>
        <v>0</v>
      </c>
      <c r="CL24" s="80">
        <f t="shared" si="5"/>
        <v>0</v>
      </c>
      <c r="CM24" s="83">
        <f t="shared" si="6"/>
        <v>0</v>
      </c>
      <c r="CN24" s="80">
        <f t="shared" si="7"/>
        <v>0</v>
      </c>
      <c r="CO24" s="130">
        <f t="shared" si="8"/>
        <v>0</v>
      </c>
      <c r="CP24" s="477"/>
      <c r="CQ24" s="81" t="str">
        <f>IF(CS24="","",VLOOKUP(L23,'リスト（けさない）'!$AD$3:$AE$29,2,0))</f>
        <v/>
      </c>
      <c r="CR24" s="74">
        <f t="shared" si="38"/>
        <v>0</v>
      </c>
      <c r="CS24" s="100"/>
      <c r="CT24" s="80">
        <f t="shared" si="65"/>
        <v>0</v>
      </c>
      <c r="CU24" s="89"/>
      <c r="CV24" s="80">
        <f t="shared" si="39"/>
        <v>0</v>
      </c>
      <c r="CW24" s="80">
        <f t="shared" si="72"/>
        <v>0</v>
      </c>
      <c r="CX24" s="83">
        <f>IF(Q23="初 年 度",CW24,0)</f>
        <v>0</v>
      </c>
      <c r="CY24" s="120">
        <f>IF(Q23="次 年 度",CW24,0)</f>
        <v>0</v>
      </c>
      <c r="CZ24" s="477"/>
      <c r="DA24" s="125" t="s">
        <v>208</v>
      </c>
      <c r="DB24" s="74">
        <f t="shared" si="40"/>
        <v>0</v>
      </c>
      <c r="DC24" s="100"/>
      <c r="DD24" s="370"/>
      <c r="DE24" s="89"/>
      <c r="DF24" s="96">
        <f t="shared" si="41"/>
        <v>0</v>
      </c>
      <c r="DG24" s="83">
        <f t="shared" si="66"/>
        <v>0</v>
      </c>
      <c r="DH24" s="83">
        <f>IF(Q23="初 年 度",DG24,0)</f>
        <v>0</v>
      </c>
      <c r="DI24" s="120">
        <f>IF(Q23="次 年 度",DG24,0)</f>
        <v>0</v>
      </c>
      <c r="DJ24" s="477"/>
      <c r="DK24" s="125" t="s">
        <v>208</v>
      </c>
      <c r="DL24" s="74">
        <f t="shared" si="42"/>
        <v>0</v>
      </c>
      <c r="DM24" s="100"/>
      <c r="DN24" s="370"/>
      <c r="DO24" s="89"/>
      <c r="DP24" s="96">
        <f t="shared" si="43"/>
        <v>0</v>
      </c>
      <c r="DQ24" s="83">
        <f t="shared" si="73"/>
        <v>0</v>
      </c>
      <c r="DR24" s="83">
        <f>IF(Q23="初 年 度",DQ24,0)</f>
        <v>0</v>
      </c>
      <c r="DS24" s="120">
        <f>IF(Q23="次 年 度",DQ24,0)</f>
        <v>0</v>
      </c>
      <c r="DT24" s="477"/>
      <c r="DU24" s="125" t="s">
        <v>208</v>
      </c>
      <c r="DV24" s="74">
        <f t="shared" si="44"/>
        <v>0</v>
      </c>
      <c r="DW24" s="100"/>
      <c r="DX24" s="370"/>
      <c r="DY24" s="89"/>
      <c r="DZ24" s="96">
        <f t="shared" si="45"/>
        <v>0</v>
      </c>
      <c r="EA24" s="83">
        <f t="shared" si="67"/>
        <v>0</v>
      </c>
      <c r="EB24" s="83">
        <f>IF(Q23="初 年 度",EA24,0)</f>
        <v>0</v>
      </c>
      <c r="EC24" s="120">
        <f>IF(Q23="次 年 度",EA24,0)</f>
        <v>0</v>
      </c>
      <c r="ED24" s="477"/>
      <c r="EE24" s="125" t="s">
        <v>208</v>
      </c>
      <c r="EF24" s="74">
        <f t="shared" si="46"/>
        <v>0</v>
      </c>
      <c r="EG24" s="100"/>
      <c r="EH24" s="370"/>
      <c r="EI24" s="89"/>
      <c r="EJ24" s="96">
        <f t="shared" si="47"/>
        <v>0</v>
      </c>
      <c r="EK24" s="83">
        <f t="shared" si="74"/>
        <v>0</v>
      </c>
      <c r="EL24" s="83">
        <f>IF(Q23="初 年 度",EK24,0)</f>
        <v>0</v>
      </c>
      <c r="EM24" s="120">
        <f>IF(Q23="次 年 度",EK24,0)</f>
        <v>0</v>
      </c>
      <c r="EN24" s="71">
        <f t="shared" si="9"/>
        <v>0</v>
      </c>
      <c r="EO24" s="83">
        <f t="shared" si="10"/>
        <v>0</v>
      </c>
      <c r="EP24" s="83">
        <f t="shared" si="11"/>
        <v>0</v>
      </c>
      <c r="EQ24" s="83">
        <f t="shared" si="12"/>
        <v>0</v>
      </c>
      <c r="ER24" s="83">
        <f t="shared" si="13"/>
        <v>0</v>
      </c>
      <c r="ES24" s="120">
        <f t="shared" si="14"/>
        <v>0</v>
      </c>
      <c r="ET24" s="136">
        <f t="shared" si="15"/>
        <v>0</v>
      </c>
      <c r="EU24" s="122">
        <f t="shared" si="16"/>
        <v>0</v>
      </c>
      <c r="EV24" s="83">
        <f t="shared" si="17"/>
        <v>0</v>
      </c>
      <c r="EW24" s="83">
        <f t="shared" si="18"/>
        <v>0</v>
      </c>
      <c r="EX24" s="80">
        <f t="shared" si="19"/>
        <v>0</v>
      </c>
      <c r="EY24" s="130">
        <f t="shared" si="20"/>
        <v>0</v>
      </c>
      <c r="EZ24" s="71">
        <f>IF(L23="ブルーベリー（普通栽培）",0,220)</f>
        <v>220</v>
      </c>
      <c r="FA24" s="80">
        <f>IF(L23="ブルーベリー（普通栽培）",0,T24+AD24+AN24)</f>
        <v>0</v>
      </c>
      <c r="FB24" s="83">
        <f>IF(L23="ブルーベリー（普通栽培）",0,U24+AE24+AO24)</f>
        <v>0</v>
      </c>
      <c r="FC24" s="83">
        <f t="shared" si="68"/>
        <v>0</v>
      </c>
      <c r="FD24" s="117">
        <f t="shared" si="21"/>
        <v>0</v>
      </c>
      <c r="FE24" s="239">
        <f>IF(Q23="初 年 度",FC24-GK24,0)</f>
        <v>0</v>
      </c>
      <c r="FF24" s="240">
        <f>IF(Q23="次 年 度",FC24-GK24,0)</f>
        <v>0</v>
      </c>
      <c r="FG24" s="71">
        <f t="shared" si="48"/>
        <v>0</v>
      </c>
      <c r="FH24" s="83">
        <f t="shared" si="48"/>
        <v>0</v>
      </c>
      <c r="FI24" s="83">
        <f t="shared" si="48"/>
        <v>0</v>
      </c>
      <c r="FJ24" s="130">
        <f t="shared" si="48"/>
        <v>0</v>
      </c>
      <c r="FK24" s="314">
        <f>IF(P23="課税事業者（一般課税）",INT(V24*10/110)+INT(W24*10/110),0)</f>
        <v>0</v>
      </c>
      <c r="FL24" s="92">
        <f t="shared" si="22"/>
        <v>0</v>
      </c>
      <c r="FM24" s="102">
        <f>IF(P23="課税事業者（一般課税）",INT(AG24*0.0909090909090909),0)</f>
        <v>0</v>
      </c>
      <c r="FN24" s="343">
        <f t="shared" si="49"/>
        <v>0</v>
      </c>
      <c r="FO24" s="350">
        <f>IF(P23="課税事業者（一般課税）",INT(AP24*10/110)+INT(AQ24*10/110),0)</f>
        <v>0</v>
      </c>
      <c r="FP24" s="115">
        <f t="shared" si="50"/>
        <v>0</v>
      </c>
      <c r="FQ24" s="347">
        <f>IF(P23="課税事業者（一般課税）",INT(BA24*10/110),0)</f>
        <v>0</v>
      </c>
      <c r="FR24" s="92">
        <f t="shared" si="51"/>
        <v>0</v>
      </c>
      <c r="FS24" s="355">
        <f>IF(P23="課税事業者（一般課税）",INT(BL24*10/110),0)</f>
        <v>0</v>
      </c>
      <c r="FT24" s="105">
        <f t="shared" si="52"/>
        <v>0</v>
      </c>
      <c r="FU24" s="355">
        <f>IF(P23="課税事業者（一般課税）",INT(BV24*10/110),0)</f>
        <v>0</v>
      </c>
      <c r="FV24" s="115">
        <f t="shared" si="53"/>
        <v>0</v>
      </c>
      <c r="FW24" s="355">
        <f>IF(P23="課税事業者（一般課税）",INT(CF24*10/110),0)</f>
        <v>0</v>
      </c>
      <c r="FX24" s="105">
        <f t="shared" si="54"/>
        <v>0</v>
      </c>
      <c r="FY24" s="347">
        <f>IF(P23="課税事業者（一般課税）",INT(CT24*10/110)+INT(CU24*10/110),0)</f>
        <v>0</v>
      </c>
      <c r="FZ24" s="92">
        <f t="shared" si="55"/>
        <v>0</v>
      </c>
      <c r="GA24" s="355">
        <f>IF(P23="課税事業者（一般課税）",INT(DF24*10/110),0)</f>
        <v>0</v>
      </c>
      <c r="GB24" s="105">
        <f t="shared" si="56"/>
        <v>0</v>
      </c>
      <c r="GC24" s="354">
        <f>IF(P23="課税事業者（一般課税）",INT(DL24*10/110),0)</f>
        <v>0</v>
      </c>
      <c r="GD24" s="92">
        <f t="shared" si="57"/>
        <v>0</v>
      </c>
      <c r="GE24" s="355">
        <f>IF(P23="課税事業者（一般課税）",INT(DZ24*10/110),0)</f>
        <v>0</v>
      </c>
      <c r="GF24" s="115">
        <f t="shared" si="58"/>
        <v>0</v>
      </c>
      <c r="GG24" s="354">
        <f>IF(P23="課税事業者（一般課税）",INT(EJ24*10/110),0)</f>
        <v>0</v>
      </c>
      <c r="GH24" s="115">
        <f t="shared" si="59"/>
        <v>0</v>
      </c>
      <c r="GI24" s="113">
        <f t="shared" si="60"/>
        <v>0</v>
      </c>
      <c r="GJ24" s="115">
        <f t="shared" si="60"/>
        <v>0</v>
      </c>
      <c r="GK24" s="354">
        <f>IF(P23="課税事業者（一般課税）",INT(FC24*10/110),0)</f>
        <v>0</v>
      </c>
      <c r="GL24" s="140">
        <f t="shared" si="61"/>
        <v>0</v>
      </c>
      <c r="GM24" s="695"/>
    </row>
    <row r="25" spans="1:195" ht="20.100000000000001" customHeight="1">
      <c r="A25" s="667" t="str">
        <f t="shared" ref="A25" si="77">+A23</f>
        <v>北海道</v>
      </c>
      <c r="B25" s="521"/>
      <c r="C25" s="629">
        <f t="shared" si="62"/>
        <v>6</v>
      </c>
      <c r="D25" s="685"/>
      <c r="E25" s="317" t="s">
        <v>258</v>
      </c>
      <c r="F25" s="680"/>
      <c r="G25" s="686"/>
      <c r="H25" s="682"/>
      <c r="I25" s="543"/>
      <c r="J25" s="683"/>
      <c r="K25" s="684"/>
      <c r="L25" s="683"/>
      <c r="M25" s="684"/>
      <c r="N25" s="468" t="e">
        <f t="shared" si="23"/>
        <v>#DIV/0!</v>
      </c>
      <c r="O25" s="689" t="str">
        <f>IF(L25="","",VLOOKUP(L25,'リスト（けさない）'!$Q$3:$R$29,2,0))</f>
        <v/>
      </c>
      <c r="P25" s="536"/>
      <c r="Q25" s="536"/>
      <c r="R25" s="460"/>
      <c r="S25" s="251" t="str">
        <f>IF(U25="","",VLOOKUP(L25,'リスト（けさない）'!$X$3:$Y$29,2,0))</f>
        <v/>
      </c>
      <c r="T25" s="249">
        <f t="shared" si="24"/>
        <v>0</v>
      </c>
      <c r="U25" s="250"/>
      <c r="V25" s="251">
        <f t="shared" si="0"/>
        <v>0</v>
      </c>
      <c r="W25" s="252"/>
      <c r="X25" s="253">
        <f t="shared" si="25"/>
        <v>0</v>
      </c>
      <c r="Y25" s="253">
        <f t="shared" si="1"/>
        <v>0</v>
      </c>
      <c r="Z25" s="332">
        <f>IF(Q25="初 年 度",Y25,0)</f>
        <v>0</v>
      </c>
      <c r="AA25" s="333">
        <f>IF(Q25="次 年 度",Y25,0)</f>
        <v>0</v>
      </c>
      <c r="AB25" s="442"/>
      <c r="AC25" s="73" t="s">
        <v>208</v>
      </c>
      <c r="AD25" s="249">
        <f t="shared" si="26"/>
        <v>0</v>
      </c>
      <c r="AE25" s="427"/>
      <c r="AF25" s="365"/>
      <c r="AG25" s="260"/>
      <c r="AH25" s="254">
        <f t="shared" si="27"/>
        <v>0</v>
      </c>
      <c r="AI25" s="339">
        <f>IF(AG25&gt;0,INT((AG25-FM25)/2),AF25-FM25)</f>
        <v>0</v>
      </c>
      <c r="AJ25" s="335">
        <f>IF(Q25="初 年 度",AI25,0)</f>
        <v>0</v>
      </c>
      <c r="AK25" s="420">
        <f>IF(Q25="次 年 度",AI25,0)</f>
        <v>0</v>
      </c>
      <c r="AL25" s="474"/>
      <c r="AM25" s="251" t="str">
        <f>IF(AO25="","",VLOOKUP(L25,'リスト（けさない）'!$AA$3:$AB$29,2,0))</f>
        <v/>
      </c>
      <c r="AN25" s="254">
        <f t="shared" si="28"/>
        <v>0</v>
      </c>
      <c r="AO25" s="250"/>
      <c r="AP25" s="261">
        <f t="shared" si="29"/>
        <v>0</v>
      </c>
      <c r="AQ25" s="260"/>
      <c r="AR25" s="262">
        <f t="shared" si="30"/>
        <v>0</v>
      </c>
      <c r="AS25" s="338">
        <f t="shared" si="69"/>
        <v>0</v>
      </c>
      <c r="AT25" s="332">
        <f>IF(Q25="初 年 度",AS25,0)</f>
        <v>0</v>
      </c>
      <c r="AU25" s="333">
        <f>IF(Q25="次 年 度",AS25,0)</f>
        <v>0</v>
      </c>
      <c r="AV25" s="478"/>
      <c r="AW25" s="73" t="s">
        <v>208</v>
      </c>
      <c r="AX25" s="254">
        <f t="shared" si="31"/>
        <v>0</v>
      </c>
      <c r="AY25" s="250"/>
      <c r="AZ25" s="369"/>
      <c r="BA25" s="260"/>
      <c r="BB25" s="254">
        <f t="shared" si="32"/>
        <v>0</v>
      </c>
      <c r="BC25" s="338">
        <f t="shared" si="63"/>
        <v>0</v>
      </c>
      <c r="BD25" s="332">
        <f>IF(Q25="初 年 度",BC25,0)</f>
        <v>0</v>
      </c>
      <c r="BE25" s="438">
        <f>IF(Q25="次 年 度",BC25,0)</f>
        <v>0</v>
      </c>
      <c r="BF25" s="478"/>
      <c r="BG25" s="73" t="s">
        <v>208</v>
      </c>
      <c r="BH25" s="254">
        <f t="shared" si="33"/>
        <v>0</v>
      </c>
      <c r="BI25" s="250"/>
      <c r="BJ25" s="369"/>
      <c r="BK25" s="260"/>
      <c r="BL25" s="254">
        <f t="shared" si="34"/>
        <v>0</v>
      </c>
      <c r="BM25" s="339">
        <f t="shared" si="70"/>
        <v>0</v>
      </c>
      <c r="BN25" s="335">
        <f>IF(Q25="初 年 度",BM25,0)</f>
        <v>0</v>
      </c>
      <c r="BO25" s="420">
        <f>IF(Q25="次 年 度",BM25,0)</f>
        <v>0</v>
      </c>
      <c r="BP25" s="478"/>
      <c r="BQ25" s="377" t="s">
        <v>208</v>
      </c>
      <c r="BR25" s="254">
        <f t="shared" si="35"/>
        <v>0</v>
      </c>
      <c r="BS25" s="250"/>
      <c r="BT25" s="369"/>
      <c r="BU25" s="90"/>
      <c r="BV25" s="97">
        <f t="shared" si="36"/>
        <v>0</v>
      </c>
      <c r="BW25" s="339">
        <f t="shared" si="71"/>
        <v>0</v>
      </c>
      <c r="BX25" s="335">
        <f>IF(Q25="初 年 度",BW25,0)</f>
        <v>0</v>
      </c>
      <c r="BY25" s="336">
        <f>IF(Q25="次 年 度",BW25,0)</f>
        <v>0</v>
      </c>
      <c r="BZ25" s="478"/>
      <c r="CA25" s="73" t="s">
        <v>208</v>
      </c>
      <c r="CB25" s="254">
        <f t="shared" si="2"/>
        <v>0</v>
      </c>
      <c r="CC25" s="250"/>
      <c r="CD25" s="369"/>
      <c r="CE25" s="260"/>
      <c r="CF25" s="254">
        <f t="shared" si="37"/>
        <v>0</v>
      </c>
      <c r="CG25" s="338">
        <f t="shared" si="64"/>
        <v>0</v>
      </c>
      <c r="CH25" s="332">
        <f>IF(Q25="初 年 度",CG25,0)</f>
        <v>0</v>
      </c>
      <c r="CI25" s="333">
        <f>IF(Q25="次 年 度",CG25,0)</f>
        <v>0</v>
      </c>
      <c r="CJ25" s="242">
        <f t="shared" si="3"/>
        <v>0</v>
      </c>
      <c r="CK25" s="251">
        <f t="shared" si="4"/>
        <v>0</v>
      </c>
      <c r="CL25" s="251">
        <f t="shared" si="5"/>
        <v>0</v>
      </c>
      <c r="CM25" s="253">
        <f t="shared" si="6"/>
        <v>0</v>
      </c>
      <c r="CN25" s="251">
        <f t="shared" si="7"/>
        <v>0</v>
      </c>
      <c r="CO25" s="268">
        <f t="shared" si="8"/>
        <v>0</v>
      </c>
      <c r="CP25" s="478"/>
      <c r="CQ25" s="245" t="str">
        <f>IF(CS25="","",VLOOKUP(L25,'リスト（けさない）'!$AD$3:$AE$29,2,0))</f>
        <v/>
      </c>
      <c r="CR25" s="249">
        <f t="shared" si="38"/>
        <v>0</v>
      </c>
      <c r="CS25" s="250"/>
      <c r="CT25" s="251">
        <f t="shared" si="65"/>
        <v>0</v>
      </c>
      <c r="CU25" s="260"/>
      <c r="CV25" s="251">
        <f t="shared" si="39"/>
        <v>0</v>
      </c>
      <c r="CW25" s="339">
        <f t="shared" si="72"/>
        <v>0</v>
      </c>
      <c r="CX25" s="335">
        <f>IF(Q25="初 年 度",CW25,0)</f>
        <v>0</v>
      </c>
      <c r="CY25" s="336">
        <f>IF(Q25="次 年 度",CW25,0)</f>
        <v>0</v>
      </c>
      <c r="CZ25" s="478"/>
      <c r="DA25" s="73" t="s">
        <v>208</v>
      </c>
      <c r="DB25" s="249">
        <f t="shared" si="40"/>
        <v>0</v>
      </c>
      <c r="DC25" s="250"/>
      <c r="DD25" s="369"/>
      <c r="DE25" s="260"/>
      <c r="DF25" s="254">
        <f t="shared" si="41"/>
        <v>0</v>
      </c>
      <c r="DG25" s="338">
        <f t="shared" si="66"/>
        <v>0</v>
      </c>
      <c r="DH25" s="332">
        <f>IF(Q25="初 年 度",DG25,0)</f>
        <v>0</v>
      </c>
      <c r="DI25" s="333">
        <f>IF(Q25="次 年 度",DG25,0)</f>
        <v>0</v>
      </c>
      <c r="DJ25" s="478"/>
      <c r="DK25" s="456" t="s">
        <v>208</v>
      </c>
      <c r="DL25" s="249">
        <f t="shared" si="42"/>
        <v>0</v>
      </c>
      <c r="DM25" s="250"/>
      <c r="DN25" s="369"/>
      <c r="DO25" s="260"/>
      <c r="DP25" s="254">
        <f t="shared" si="43"/>
        <v>0</v>
      </c>
      <c r="DQ25" s="339">
        <f t="shared" si="73"/>
        <v>0</v>
      </c>
      <c r="DR25" s="335">
        <f>IF(Q25="初 年 度",DQ25,0)</f>
        <v>0</v>
      </c>
      <c r="DS25" s="336">
        <f>IF(Q25="次 年 度",DQ25,0)</f>
        <v>0</v>
      </c>
      <c r="DT25" s="478"/>
      <c r="DU25" s="456" t="s">
        <v>208</v>
      </c>
      <c r="DV25" s="249">
        <f t="shared" si="44"/>
        <v>0</v>
      </c>
      <c r="DW25" s="250"/>
      <c r="DX25" s="369"/>
      <c r="DY25" s="260"/>
      <c r="DZ25" s="254">
        <f t="shared" si="45"/>
        <v>0</v>
      </c>
      <c r="EA25" s="338">
        <f t="shared" si="67"/>
        <v>0</v>
      </c>
      <c r="EB25" s="332">
        <f>IF(Q25="初 年 度",EA25,0)</f>
        <v>0</v>
      </c>
      <c r="EC25" s="333">
        <f>IF(Q25="次 年 度",EA25,0)</f>
        <v>0</v>
      </c>
      <c r="ED25" s="478"/>
      <c r="EE25" s="456" t="s">
        <v>208</v>
      </c>
      <c r="EF25" s="249">
        <f t="shared" si="46"/>
        <v>0</v>
      </c>
      <c r="EG25" s="250"/>
      <c r="EH25" s="369"/>
      <c r="EI25" s="260"/>
      <c r="EJ25" s="254">
        <f t="shared" si="47"/>
        <v>0</v>
      </c>
      <c r="EK25" s="339">
        <f t="shared" si="74"/>
        <v>0</v>
      </c>
      <c r="EL25" s="335">
        <f>IF(Q25="初 年 度",EK25,0)</f>
        <v>0</v>
      </c>
      <c r="EM25" s="336">
        <f>IF(Q25="次 年 度",EK25,0)</f>
        <v>0</v>
      </c>
      <c r="EN25" s="242">
        <f t="shared" si="9"/>
        <v>0</v>
      </c>
      <c r="EO25" s="253">
        <f t="shared" si="10"/>
        <v>0</v>
      </c>
      <c r="EP25" s="253">
        <f t="shared" si="11"/>
        <v>0</v>
      </c>
      <c r="EQ25" s="253">
        <f t="shared" si="12"/>
        <v>0</v>
      </c>
      <c r="ER25" s="253">
        <f t="shared" si="13"/>
        <v>0</v>
      </c>
      <c r="ES25" s="263">
        <f t="shared" si="14"/>
        <v>0</v>
      </c>
      <c r="ET25" s="276">
        <f t="shared" si="15"/>
        <v>0</v>
      </c>
      <c r="EU25" s="265">
        <f t="shared" si="16"/>
        <v>0</v>
      </c>
      <c r="EV25" s="253">
        <f t="shared" si="17"/>
        <v>0</v>
      </c>
      <c r="EW25" s="253">
        <f t="shared" si="18"/>
        <v>0</v>
      </c>
      <c r="EX25" s="251">
        <f t="shared" si="19"/>
        <v>0</v>
      </c>
      <c r="EY25" s="268">
        <f t="shared" si="20"/>
        <v>0</v>
      </c>
      <c r="EZ25" s="383">
        <f>IF(L25="ブルーベリー（普通栽培）",0,220)</f>
        <v>220</v>
      </c>
      <c r="FA25" s="247">
        <f>IF(L25="ブルーベリー（普通栽培）",0,T25+AD25+AN25)</f>
        <v>0</v>
      </c>
      <c r="FB25" s="247">
        <f>IF(L25="ブルーベリー（普通栽培）",0,U25+AE25+AO25)</f>
        <v>0</v>
      </c>
      <c r="FC25" s="253">
        <f t="shared" si="68"/>
        <v>0</v>
      </c>
      <c r="FD25" s="247">
        <f t="shared" si="21"/>
        <v>0</v>
      </c>
      <c r="FE25" s="253">
        <f>IF(Q25="初 年 度",FC25-GK25,0)</f>
        <v>0</v>
      </c>
      <c r="FF25" s="263">
        <f>IF(Q25="次 年 度",FC25-GK25,0)</f>
        <v>0</v>
      </c>
      <c r="FG25" s="137">
        <f t="shared" si="48"/>
        <v>0</v>
      </c>
      <c r="FH25" s="84">
        <f t="shared" si="48"/>
        <v>0</v>
      </c>
      <c r="FI25" s="84">
        <f t="shared" si="48"/>
        <v>0</v>
      </c>
      <c r="FJ25" s="131">
        <f t="shared" si="48"/>
        <v>0</v>
      </c>
      <c r="FK25" s="228">
        <f>IF(P25="課税事業者（一般課税）",INT(V25*10/110)+INT(W25*10/110),0)</f>
        <v>0</v>
      </c>
      <c r="FL25" s="282">
        <f t="shared" si="22"/>
        <v>0</v>
      </c>
      <c r="FM25" s="283">
        <f>IF(P25="課税事業者（一般課税）",INT(AG25*0.0909090909090909),0)</f>
        <v>0</v>
      </c>
      <c r="FN25" s="344">
        <f t="shared" si="49"/>
        <v>0</v>
      </c>
      <c r="FO25" s="232">
        <f>IF(P25="課税事業者（一般課税）",INT(AP25*10/110)+INT(AQ25*10/110),0)</f>
        <v>0</v>
      </c>
      <c r="FP25" s="286">
        <f t="shared" si="50"/>
        <v>0</v>
      </c>
      <c r="FQ25" s="340">
        <f>IF(P25="課税事業者（一般課税）",INT(BA25*10/110),0)</f>
        <v>0</v>
      </c>
      <c r="FR25" s="282">
        <f t="shared" si="51"/>
        <v>0</v>
      </c>
      <c r="FS25" s="230">
        <f>IF(P25="課税事業者（一般課税）",INT(BL25*10/110),0)</f>
        <v>0</v>
      </c>
      <c r="FT25" s="284">
        <f t="shared" si="52"/>
        <v>0</v>
      </c>
      <c r="FU25" s="230">
        <f>IF(P25="課税事業者（一般課税）",INT(BV25*10/110),0)</f>
        <v>0</v>
      </c>
      <c r="FV25" s="286">
        <f t="shared" si="53"/>
        <v>0</v>
      </c>
      <c r="FW25" s="230">
        <f>IF(P25="課税事業者（一般課税）",INT(CF25*10/110),0)</f>
        <v>0</v>
      </c>
      <c r="FX25" s="284">
        <f t="shared" si="54"/>
        <v>0</v>
      </c>
      <c r="FY25" s="340">
        <f>IF(P25="課税事業者（一般課税）",INT(CT25*10/110)+INT(CU25*10/110),0)</f>
        <v>0</v>
      </c>
      <c r="FZ25" s="282">
        <f t="shared" si="55"/>
        <v>0</v>
      </c>
      <c r="GA25" s="230">
        <f>IF(P25="課税事業者（一般課税）",INT(DF25*10/110),0)</f>
        <v>0</v>
      </c>
      <c r="GB25" s="284">
        <f t="shared" si="56"/>
        <v>0</v>
      </c>
      <c r="GC25" s="353">
        <f>IF(P25="課税事業者（一般課税）",INT(DP25*10/110),0)</f>
        <v>0</v>
      </c>
      <c r="GD25" s="282">
        <f t="shared" si="57"/>
        <v>0</v>
      </c>
      <c r="GE25" s="230">
        <f>IF(P25="課税事業者（一般課税）",INT(DZ25*10/110),0)</f>
        <v>0</v>
      </c>
      <c r="GF25" s="286">
        <f t="shared" si="58"/>
        <v>0</v>
      </c>
      <c r="GG25" s="353">
        <f>IF(P25="課税事業者（一般課税）",INT(EJ25*10/110),0)</f>
        <v>0</v>
      </c>
      <c r="GH25" s="286">
        <f t="shared" si="59"/>
        <v>0</v>
      </c>
      <c r="GI25" s="285">
        <f t="shared" si="60"/>
        <v>0</v>
      </c>
      <c r="GJ25" s="286">
        <f t="shared" si="60"/>
        <v>0</v>
      </c>
      <c r="GK25" s="353">
        <f>IF(P25="課税事業者（一般課税）",INT(FC25*10/110),0)</f>
        <v>0</v>
      </c>
      <c r="GL25" s="288">
        <f t="shared" si="61"/>
        <v>0</v>
      </c>
      <c r="GM25" s="694"/>
    </row>
    <row r="26" spans="1:195" ht="20.100000000000001" customHeight="1">
      <c r="A26" s="668"/>
      <c r="B26" s="522"/>
      <c r="C26" s="669"/>
      <c r="D26" s="673"/>
      <c r="E26" s="316" t="s">
        <v>256</v>
      </c>
      <c r="F26" s="675"/>
      <c r="G26" s="541"/>
      <c r="H26" s="543"/>
      <c r="I26" s="697"/>
      <c r="J26" s="550"/>
      <c r="K26" s="552"/>
      <c r="L26" s="550"/>
      <c r="M26" s="552"/>
      <c r="N26" s="467" t="e">
        <f t="shared" si="23"/>
        <v>#DIV/0!</v>
      </c>
      <c r="O26" s="690"/>
      <c r="P26" s="537"/>
      <c r="Q26" s="537"/>
      <c r="R26" s="91"/>
      <c r="S26" s="80" t="str">
        <f>IF(U26="","",VLOOKUP(L25,'リスト（けさない）'!$X$3:$Y$29,2,0))</f>
        <v/>
      </c>
      <c r="T26" s="75">
        <f t="shared" si="24"/>
        <v>0</v>
      </c>
      <c r="U26" s="101"/>
      <c r="V26" s="81">
        <f t="shared" si="0"/>
        <v>0</v>
      </c>
      <c r="W26" s="79"/>
      <c r="X26" s="85">
        <f t="shared" si="25"/>
        <v>0</v>
      </c>
      <c r="Y26" s="83">
        <f t="shared" si="1"/>
        <v>0</v>
      </c>
      <c r="Z26" s="394">
        <f>IF(Q25="初 年 度",Y26,0)</f>
        <v>0</v>
      </c>
      <c r="AA26" s="395">
        <f>IF(Q25="次 年 度",Y26,0)</f>
        <v>0</v>
      </c>
      <c r="AB26" s="443"/>
      <c r="AC26" s="126" t="s">
        <v>208</v>
      </c>
      <c r="AD26" s="75">
        <f t="shared" si="26"/>
        <v>0</v>
      </c>
      <c r="AE26" s="424"/>
      <c r="AF26" s="365"/>
      <c r="AG26" s="91"/>
      <c r="AH26" s="94">
        <f t="shared" si="27"/>
        <v>0</v>
      </c>
      <c r="AI26" s="96">
        <f>IF(AG25&gt;0,INT((AG26-FM26)/2),AF26-FM26)</f>
        <v>0</v>
      </c>
      <c r="AJ26" s="96">
        <f>IF(Q25="初 年 度",AI26,0)</f>
        <v>0</v>
      </c>
      <c r="AK26" s="421">
        <f>IF(Q25="次 年 度",AI26,0)</f>
        <v>0</v>
      </c>
      <c r="AL26" s="475"/>
      <c r="AM26" s="81" t="str">
        <f>IF(AO26="","",VLOOKUP(L25,'リスト（けさない）'!$AA$3:$AB$29,2,0))</f>
        <v/>
      </c>
      <c r="AN26" s="94">
        <f t="shared" si="28"/>
        <v>0</v>
      </c>
      <c r="AO26" s="101"/>
      <c r="AP26" s="106">
        <f t="shared" si="29"/>
        <v>0</v>
      </c>
      <c r="AQ26" s="91"/>
      <c r="AR26" s="110">
        <f t="shared" si="30"/>
        <v>0</v>
      </c>
      <c r="AS26" s="334">
        <f t="shared" si="69"/>
        <v>0</v>
      </c>
      <c r="AT26" s="334">
        <f>IF(Q25="初 年 度",AS26,0)</f>
        <v>0</v>
      </c>
      <c r="AU26" s="337">
        <f>IF(Q25="次 年 度",AS26,0)</f>
        <v>0</v>
      </c>
      <c r="AV26" s="475"/>
      <c r="AW26" s="126" t="s">
        <v>208</v>
      </c>
      <c r="AX26" s="94">
        <f t="shared" si="31"/>
        <v>0</v>
      </c>
      <c r="AY26" s="101"/>
      <c r="AZ26" s="370"/>
      <c r="BA26" s="91"/>
      <c r="BB26" s="94">
        <f t="shared" si="32"/>
        <v>0</v>
      </c>
      <c r="BC26" s="80">
        <f t="shared" si="63"/>
        <v>0</v>
      </c>
      <c r="BD26" s="83">
        <f>IF(Q25="初 年 度",BC26,0)</f>
        <v>0</v>
      </c>
      <c r="BE26" s="122">
        <f>IF(Q25="次 年 度",BC26,0)</f>
        <v>0</v>
      </c>
      <c r="BF26" s="475"/>
      <c r="BG26" s="126" t="s">
        <v>208</v>
      </c>
      <c r="BH26" s="94">
        <f t="shared" si="33"/>
        <v>0</v>
      </c>
      <c r="BI26" s="101"/>
      <c r="BJ26" s="370"/>
      <c r="BK26" s="91"/>
      <c r="BL26" s="94">
        <f t="shared" si="34"/>
        <v>0</v>
      </c>
      <c r="BM26" s="83">
        <f t="shared" si="70"/>
        <v>0</v>
      </c>
      <c r="BN26" s="83">
        <f>IF(Q25="初 年 度",BM26,0)</f>
        <v>0</v>
      </c>
      <c r="BO26" s="122">
        <f>IF(Q25="次 年 度",BM26,0)</f>
        <v>0</v>
      </c>
      <c r="BP26" s="475"/>
      <c r="BQ26" s="378" t="s">
        <v>208</v>
      </c>
      <c r="BR26" s="94">
        <f t="shared" si="35"/>
        <v>0</v>
      </c>
      <c r="BS26" s="101"/>
      <c r="BT26" s="370"/>
      <c r="BU26" s="91"/>
      <c r="BV26" s="94">
        <f t="shared" si="36"/>
        <v>0</v>
      </c>
      <c r="BW26" s="83">
        <f t="shared" si="71"/>
        <v>0</v>
      </c>
      <c r="BX26" s="83">
        <f>IF(Q25="初 年 度",BW26,0)</f>
        <v>0</v>
      </c>
      <c r="BY26" s="120">
        <f>IF(Q25="次 年 度",BW26,0)</f>
        <v>0</v>
      </c>
      <c r="BZ26" s="475"/>
      <c r="CA26" s="126" t="s">
        <v>208</v>
      </c>
      <c r="CB26" s="94">
        <f t="shared" si="2"/>
        <v>0</v>
      </c>
      <c r="CC26" s="101"/>
      <c r="CD26" s="370"/>
      <c r="CE26" s="91"/>
      <c r="CF26" s="94">
        <f t="shared" si="37"/>
        <v>0</v>
      </c>
      <c r="CG26" s="83">
        <f t="shared" si="64"/>
        <v>0</v>
      </c>
      <c r="CH26" s="83">
        <f>IF(Q25="初 年 度",CG26,0)</f>
        <v>0</v>
      </c>
      <c r="CI26" s="120">
        <f>IF(Q25="次 年 度",CG26,0)</f>
        <v>0</v>
      </c>
      <c r="CJ26" s="69">
        <f t="shared" si="3"/>
        <v>0</v>
      </c>
      <c r="CK26" s="81">
        <f t="shared" si="4"/>
        <v>0</v>
      </c>
      <c r="CL26" s="81">
        <f t="shared" si="5"/>
        <v>0</v>
      </c>
      <c r="CM26" s="85">
        <f t="shared" si="6"/>
        <v>0</v>
      </c>
      <c r="CN26" s="81">
        <f t="shared" si="7"/>
        <v>0</v>
      </c>
      <c r="CO26" s="132">
        <f t="shared" si="8"/>
        <v>0</v>
      </c>
      <c r="CP26" s="475"/>
      <c r="CQ26" s="80" t="str">
        <f>IF(CS26="","",VLOOKUP(L25,'リスト（けさない）'!$AD$3:$AE$29,2,0))</f>
        <v/>
      </c>
      <c r="CR26" s="75">
        <f t="shared" si="38"/>
        <v>0</v>
      </c>
      <c r="CS26" s="101"/>
      <c r="CT26" s="81">
        <f t="shared" si="65"/>
        <v>0</v>
      </c>
      <c r="CU26" s="91"/>
      <c r="CV26" s="81">
        <f t="shared" si="39"/>
        <v>0</v>
      </c>
      <c r="CW26" s="80">
        <f t="shared" si="72"/>
        <v>0</v>
      </c>
      <c r="CX26" s="83">
        <f>IF(Q25="初 年 度",CW26,0)</f>
        <v>0</v>
      </c>
      <c r="CY26" s="120">
        <f>IF(Q25="次 年 度",CW26,0)</f>
        <v>0</v>
      </c>
      <c r="CZ26" s="475"/>
      <c r="DA26" s="126" t="s">
        <v>208</v>
      </c>
      <c r="DB26" s="75">
        <f t="shared" si="40"/>
        <v>0</v>
      </c>
      <c r="DC26" s="101"/>
      <c r="DD26" s="370"/>
      <c r="DE26" s="91"/>
      <c r="DF26" s="94">
        <f t="shared" si="41"/>
        <v>0</v>
      </c>
      <c r="DG26" s="83">
        <f t="shared" si="66"/>
        <v>0</v>
      </c>
      <c r="DH26" s="83">
        <f>IF(Q25="初 年 度",DG26,0)</f>
        <v>0</v>
      </c>
      <c r="DI26" s="120">
        <f>IF(Q25="次 年 度",DG26,0)</f>
        <v>0</v>
      </c>
      <c r="DJ26" s="475"/>
      <c r="DK26" s="126" t="s">
        <v>208</v>
      </c>
      <c r="DL26" s="75">
        <f t="shared" si="42"/>
        <v>0</v>
      </c>
      <c r="DM26" s="101"/>
      <c r="DN26" s="370"/>
      <c r="DO26" s="91"/>
      <c r="DP26" s="94">
        <f t="shared" si="43"/>
        <v>0</v>
      </c>
      <c r="DQ26" s="83">
        <f t="shared" si="73"/>
        <v>0</v>
      </c>
      <c r="DR26" s="83">
        <f>IF(Q25="初 年 度",DQ26,0)</f>
        <v>0</v>
      </c>
      <c r="DS26" s="120">
        <f>IF(Q25="次 年 度",DQ26,0)</f>
        <v>0</v>
      </c>
      <c r="DT26" s="475"/>
      <c r="DU26" s="126" t="s">
        <v>208</v>
      </c>
      <c r="DV26" s="75">
        <f t="shared" si="44"/>
        <v>0</v>
      </c>
      <c r="DW26" s="101"/>
      <c r="DX26" s="370"/>
      <c r="DY26" s="91"/>
      <c r="DZ26" s="94">
        <f t="shared" si="45"/>
        <v>0</v>
      </c>
      <c r="EA26" s="83">
        <f t="shared" si="67"/>
        <v>0</v>
      </c>
      <c r="EB26" s="83">
        <f>IF(Q25="初 年 度",EA26,0)</f>
        <v>0</v>
      </c>
      <c r="EC26" s="120">
        <f>IF(Q25="次 年 度",EA26,0)</f>
        <v>0</v>
      </c>
      <c r="ED26" s="475"/>
      <c r="EE26" s="126" t="s">
        <v>208</v>
      </c>
      <c r="EF26" s="75">
        <f t="shared" si="46"/>
        <v>0</v>
      </c>
      <c r="EG26" s="101"/>
      <c r="EH26" s="370"/>
      <c r="EI26" s="91"/>
      <c r="EJ26" s="94">
        <f t="shared" si="47"/>
        <v>0</v>
      </c>
      <c r="EK26" s="83">
        <f t="shared" si="74"/>
        <v>0</v>
      </c>
      <c r="EL26" s="83">
        <f>IF(Q25="初 年 度",EK26,0)</f>
        <v>0</v>
      </c>
      <c r="EM26" s="120">
        <f>IF(Q25="次 年 度",EK26,0)</f>
        <v>0</v>
      </c>
      <c r="EN26" s="69">
        <f t="shared" si="9"/>
        <v>0</v>
      </c>
      <c r="EO26" s="83">
        <f t="shared" si="10"/>
        <v>0</v>
      </c>
      <c r="EP26" s="85">
        <f t="shared" si="11"/>
        <v>0</v>
      </c>
      <c r="EQ26" s="85">
        <f t="shared" si="12"/>
        <v>0</v>
      </c>
      <c r="ER26" s="85">
        <f t="shared" si="13"/>
        <v>0</v>
      </c>
      <c r="ES26" s="119">
        <f t="shared" si="14"/>
        <v>0</v>
      </c>
      <c r="ET26" s="138">
        <f t="shared" si="15"/>
        <v>0</v>
      </c>
      <c r="EU26" s="123">
        <f t="shared" si="16"/>
        <v>0</v>
      </c>
      <c r="EV26" s="85">
        <f t="shared" si="17"/>
        <v>0</v>
      </c>
      <c r="EW26" s="85">
        <f t="shared" si="18"/>
        <v>0</v>
      </c>
      <c r="EX26" s="81">
        <f t="shared" si="19"/>
        <v>0</v>
      </c>
      <c r="EY26" s="132">
        <f t="shared" si="20"/>
        <v>0</v>
      </c>
      <c r="EZ26" s="71">
        <f>IF(L25="ブルーベリー（普通栽培）",0,220)</f>
        <v>220</v>
      </c>
      <c r="FA26" s="80">
        <f>IF(L25="ブルーベリー（普通栽培）",0,T26+AD26+AN26)</f>
        <v>0</v>
      </c>
      <c r="FB26" s="83">
        <f>IF(L25="ブルーベリー（普通栽培）",0,U26+AE26+AO26)</f>
        <v>0</v>
      </c>
      <c r="FC26" s="85">
        <f t="shared" si="68"/>
        <v>0</v>
      </c>
      <c r="FD26" s="239">
        <f t="shared" si="21"/>
        <v>0</v>
      </c>
      <c r="FE26" s="117">
        <f>IF(Q25="初 年 度",FC26-GK26,0)</f>
        <v>0</v>
      </c>
      <c r="FF26" s="118">
        <f>IF(Q25="次 年 度",FC26-GK26,0)</f>
        <v>0</v>
      </c>
      <c r="FG26" s="138">
        <f t="shared" si="48"/>
        <v>0</v>
      </c>
      <c r="FH26" s="85">
        <f t="shared" si="48"/>
        <v>0</v>
      </c>
      <c r="FI26" s="85">
        <f t="shared" si="48"/>
        <v>0</v>
      </c>
      <c r="FJ26" s="132">
        <f t="shared" si="48"/>
        <v>0</v>
      </c>
      <c r="FK26" s="314">
        <f>IF(P25="課税事業者（一般課税）",INT(V26*10/110)+INT(W26*10/110),0)</f>
        <v>0</v>
      </c>
      <c r="FL26" s="93">
        <f t="shared" si="22"/>
        <v>0</v>
      </c>
      <c r="FM26" s="103">
        <f>IF(P25="課税事業者（一般課税）",INT(AG26*0.0909090909090909),0)</f>
        <v>0</v>
      </c>
      <c r="FN26" s="341">
        <f t="shared" si="49"/>
        <v>0</v>
      </c>
      <c r="FO26" s="350">
        <f>IF(P25="課税事業者（一般課税）",INT(AP26*10/110)+INT(AQ26*10/110),0)</f>
        <v>0</v>
      </c>
      <c r="FP26" s="116">
        <f t="shared" si="50"/>
        <v>0</v>
      </c>
      <c r="FQ26" s="347">
        <f>IF(P25="課税事業者（一般課税）",INT(BA26*10/110),0)</f>
        <v>0</v>
      </c>
      <c r="FR26" s="93">
        <f t="shared" si="51"/>
        <v>0</v>
      </c>
      <c r="FS26" s="355">
        <f>IF(P25="課税事業者（一般課税）",INT(BL26*10/110),0)</f>
        <v>0</v>
      </c>
      <c r="FT26" s="104">
        <f t="shared" si="52"/>
        <v>0</v>
      </c>
      <c r="FU26" s="355">
        <f>IF(P25="課税事業者（一般課税）",INT(BV26*10/110),0)</f>
        <v>0</v>
      </c>
      <c r="FV26" s="116">
        <f t="shared" si="53"/>
        <v>0</v>
      </c>
      <c r="FW26" s="355">
        <f>IF(P25="課税事業者（一般課税）",INT(CF26*10/110),0)</f>
        <v>0</v>
      </c>
      <c r="FX26" s="104">
        <f t="shared" si="54"/>
        <v>0</v>
      </c>
      <c r="FY26" s="347">
        <f>IF(P25="課税事業者（一般課税）",INT(CT26*10/110)+INT(CU26*10/110),0)</f>
        <v>0</v>
      </c>
      <c r="FZ26" s="93">
        <f t="shared" si="55"/>
        <v>0</v>
      </c>
      <c r="GA26" s="355">
        <f>IF(P25="課税事業者（一般課税）",INT(DF26*10/110),0)</f>
        <v>0</v>
      </c>
      <c r="GB26" s="104">
        <f t="shared" si="56"/>
        <v>0</v>
      </c>
      <c r="GC26" s="354">
        <f>IF(P25="課税事業者（一般課税）",INT(DL26*10/110),0)</f>
        <v>0</v>
      </c>
      <c r="GD26" s="93">
        <f t="shared" si="57"/>
        <v>0</v>
      </c>
      <c r="GE26" s="355">
        <f>IF(P25="課税事業者（一般課税）",INT(DZ26*10/110),0)</f>
        <v>0</v>
      </c>
      <c r="GF26" s="116">
        <f t="shared" si="58"/>
        <v>0</v>
      </c>
      <c r="GG26" s="354">
        <f>IF(P25="課税事業者（一般課税）",INT(EJ26*10/110),0)</f>
        <v>0</v>
      </c>
      <c r="GH26" s="116">
        <f t="shared" si="59"/>
        <v>0</v>
      </c>
      <c r="GI26" s="114">
        <f t="shared" si="60"/>
        <v>0</v>
      </c>
      <c r="GJ26" s="116">
        <f t="shared" si="60"/>
        <v>0</v>
      </c>
      <c r="GK26" s="354">
        <f>IF(P25="課税事業者（一般課税）",INT(FC26*10/110),0)</f>
        <v>0</v>
      </c>
      <c r="GL26" s="139">
        <f t="shared" si="61"/>
        <v>0</v>
      </c>
      <c r="GM26" s="695"/>
    </row>
    <row r="27" spans="1:195" ht="20.100000000000001" customHeight="1">
      <c r="A27" s="667" t="str">
        <f t="shared" ref="A27" si="78">+A25</f>
        <v>北海道</v>
      </c>
      <c r="B27" s="521"/>
      <c r="C27" s="629">
        <f t="shared" si="62"/>
        <v>7</v>
      </c>
      <c r="D27" s="685"/>
      <c r="E27" s="317" t="s">
        <v>258</v>
      </c>
      <c r="F27" s="680"/>
      <c r="G27" s="686"/>
      <c r="H27" s="682"/>
      <c r="I27" s="543"/>
      <c r="J27" s="683"/>
      <c r="K27" s="684"/>
      <c r="L27" s="683"/>
      <c r="M27" s="684"/>
      <c r="N27" s="468" t="e">
        <f t="shared" si="23"/>
        <v>#DIV/0!</v>
      </c>
      <c r="O27" s="689" t="str">
        <f>IF(L27="","",VLOOKUP(L27,'リスト（けさない）'!$Q$3:$R$29,2,0))</f>
        <v/>
      </c>
      <c r="P27" s="536"/>
      <c r="Q27" s="536"/>
      <c r="R27" s="473"/>
      <c r="S27" s="251" t="str">
        <f>IF(U27="","",VLOOKUP(L27,'リスト（けさない）'!$X$3:$Y$29,2,0))</f>
        <v/>
      </c>
      <c r="T27" s="243">
        <f t="shared" si="24"/>
        <v>0</v>
      </c>
      <c r="U27" s="244"/>
      <c r="V27" s="245">
        <f t="shared" si="0"/>
        <v>0</v>
      </c>
      <c r="W27" s="246"/>
      <c r="X27" s="247">
        <f t="shared" si="25"/>
        <v>0</v>
      </c>
      <c r="Y27" s="253">
        <f t="shared" si="1"/>
        <v>0</v>
      </c>
      <c r="Z27" s="332">
        <f>IF(Q27="初 年 度",Y27,0)</f>
        <v>0</v>
      </c>
      <c r="AA27" s="333">
        <f>IF(Q27="次 年 度",Y27,0)</f>
        <v>0</v>
      </c>
      <c r="AB27" s="444"/>
      <c r="AC27" s="124" t="s">
        <v>133</v>
      </c>
      <c r="AD27" s="243">
        <f t="shared" si="26"/>
        <v>0</v>
      </c>
      <c r="AE27" s="425"/>
      <c r="AF27" s="365"/>
      <c r="AG27" s="255"/>
      <c r="AH27" s="248">
        <f t="shared" si="27"/>
        <v>0</v>
      </c>
      <c r="AI27" s="339">
        <f>IF(AG27&gt;0,INT((AG27-FM27)/2),AF27-FM27)</f>
        <v>0</v>
      </c>
      <c r="AJ27" s="335">
        <f>IF(Q27="初 年 度",AI27,0)</f>
        <v>0</v>
      </c>
      <c r="AK27" s="420">
        <f>IF(Q27="次 年 度",AI27,0)</f>
        <v>0</v>
      </c>
      <c r="AL27" s="476"/>
      <c r="AM27" s="245" t="str">
        <f>IF(AO27="","",VLOOKUP(L27,'リスト（けさない）'!$AA$3:$AB$29,2,0))</f>
        <v/>
      </c>
      <c r="AN27" s="248">
        <f t="shared" si="28"/>
        <v>0</v>
      </c>
      <c r="AO27" s="244"/>
      <c r="AP27" s="257">
        <f t="shared" si="29"/>
        <v>0</v>
      </c>
      <c r="AQ27" s="255"/>
      <c r="AR27" s="258">
        <f t="shared" si="30"/>
        <v>0</v>
      </c>
      <c r="AS27" s="338">
        <f t="shared" si="69"/>
        <v>0</v>
      </c>
      <c r="AT27" s="332">
        <f>IF(Q27="初 年 度",AS27,0)</f>
        <v>0</v>
      </c>
      <c r="AU27" s="333">
        <f>IF(Q27="次 年 度",AS27,0)</f>
        <v>0</v>
      </c>
      <c r="AV27" s="476"/>
      <c r="AW27" s="124" t="s">
        <v>208</v>
      </c>
      <c r="AX27" s="248">
        <f t="shared" si="31"/>
        <v>0</v>
      </c>
      <c r="AY27" s="244"/>
      <c r="AZ27" s="369"/>
      <c r="BA27" s="255"/>
      <c r="BB27" s="248">
        <f t="shared" si="32"/>
        <v>0</v>
      </c>
      <c r="BC27" s="338">
        <f t="shared" si="63"/>
        <v>0</v>
      </c>
      <c r="BD27" s="332">
        <f>IF(Q27="初 年 度",BC27,0)</f>
        <v>0</v>
      </c>
      <c r="BE27" s="438">
        <f>IF(Q27="次 年 度",BC27,0)</f>
        <v>0</v>
      </c>
      <c r="BF27" s="476"/>
      <c r="BG27" s="124" t="s">
        <v>208</v>
      </c>
      <c r="BH27" s="248">
        <f t="shared" si="33"/>
        <v>0</v>
      </c>
      <c r="BI27" s="244"/>
      <c r="BJ27" s="369"/>
      <c r="BK27" s="255"/>
      <c r="BL27" s="248">
        <f t="shared" si="34"/>
        <v>0</v>
      </c>
      <c r="BM27" s="339">
        <f t="shared" si="70"/>
        <v>0</v>
      </c>
      <c r="BN27" s="335">
        <f>IF(Q27="初 年 度",BM27,0)</f>
        <v>0</v>
      </c>
      <c r="BO27" s="420">
        <f>IF(Q27="次 年 度",BM27,0)</f>
        <v>0</v>
      </c>
      <c r="BP27" s="476"/>
      <c r="BQ27" s="376" t="s">
        <v>208</v>
      </c>
      <c r="BR27" s="248">
        <f t="shared" si="35"/>
        <v>0</v>
      </c>
      <c r="BS27" s="244"/>
      <c r="BT27" s="369"/>
      <c r="BU27" s="88"/>
      <c r="BV27" s="95">
        <f t="shared" si="36"/>
        <v>0</v>
      </c>
      <c r="BW27" s="339">
        <f t="shared" si="71"/>
        <v>0</v>
      </c>
      <c r="BX27" s="335">
        <f>IF(Q27="初 年 度",BW27,0)</f>
        <v>0</v>
      </c>
      <c r="BY27" s="336">
        <f>IF(Q27="次 年 度",BW27,0)</f>
        <v>0</v>
      </c>
      <c r="BZ27" s="476"/>
      <c r="CA27" s="124" t="s">
        <v>208</v>
      </c>
      <c r="CB27" s="248">
        <f t="shared" si="2"/>
        <v>0</v>
      </c>
      <c r="CC27" s="244"/>
      <c r="CD27" s="369"/>
      <c r="CE27" s="255"/>
      <c r="CF27" s="248">
        <f t="shared" si="37"/>
        <v>0</v>
      </c>
      <c r="CG27" s="338">
        <f t="shared" si="64"/>
        <v>0</v>
      </c>
      <c r="CH27" s="332">
        <f>IF(Q27="初 年 度",CG27,0)</f>
        <v>0</v>
      </c>
      <c r="CI27" s="333">
        <f>IF(Q27="次 年 度",CG27,0)</f>
        <v>0</v>
      </c>
      <c r="CJ27" s="256">
        <f t="shared" si="3"/>
        <v>0</v>
      </c>
      <c r="CK27" s="245">
        <f t="shared" si="4"/>
        <v>0</v>
      </c>
      <c r="CL27" s="245">
        <f t="shared" si="5"/>
        <v>0</v>
      </c>
      <c r="CM27" s="247">
        <f t="shared" si="6"/>
        <v>0</v>
      </c>
      <c r="CN27" s="245">
        <f t="shared" si="7"/>
        <v>0</v>
      </c>
      <c r="CO27" s="266">
        <f t="shared" si="8"/>
        <v>0</v>
      </c>
      <c r="CP27" s="476"/>
      <c r="CQ27" s="251" t="str">
        <f>IF(CS27="","",VLOOKUP(L27,'リスト（けさない）'!$AD$3:$AE$29,2,0))</f>
        <v/>
      </c>
      <c r="CR27" s="243">
        <f t="shared" si="38"/>
        <v>0</v>
      </c>
      <c r="CS27" s="244"/>
      <c r="CT27" s="245">
        <f t="shared" si="65"/>
        <v>0</v>
      </c>
      <c r="CU27" s="255"/>
      <c r="CV27" s="245">
        <f t="shared" si="39"/>
        <v>0</v>
      </c>
      <c r="CW27" s="339">
        <f t="shared" si="72"/>
        <v>0</v>
      </c>
      <c r="CX27" s="335">
        <f>IF(Q27="初 年 度",CW27,0)</f>
        <v>0</v>
      </c>
      <c r="CY27" s="336">
        <f>IF(Q27="次 年 度",CW27,0)</f>
        <v>0</v>
      </c>
      <c r="CZ27" s="476"/>
      <c r="DA27" s="124" t="s">
        <v>133</v>
      </c>
      <c r="DB27" s="243">
        <f t="shared" si="40"/>
        <v>0</v>
      </c>
      <c r="DC27" s="244"/>
      <c r="DD27" s="369"/>
      <c r="DE27" s="255"/>
      <c r="DF27" s="248">
        <f t="shared" si="41"/>
        <v>0</v>
      </c>
      <c r="DG27" s="338">
        <f t="shared" si="66"/>
        <v>0</v>
      </c>
      <c r="DH27" s="332">
        <f>IF(Q27="初 年 度",DG27,0)</f>
        <v>0</v>
      </c>
      <c r="DI27" s="333">
        <f>IF(Q27="次 年 度",DG27,0)</f>
        <v>0</v>
      </c>
      <c r="DJ27" s="476"/>
      <c r="DK27" s="458" t="s">
        <v>133</v>
      </c>
      <c r="DL27" s="243">
        <f t="shared" si="42"/>
        <v>0</v>
      </c>
      <c r="DM27" s="244"/>
      <c r="DN27" s="369"/>
      <c r="DO27" s="255"/>
      <c r="DP27" s="248">
        <f t="shared" si="43"/>
        <v>0</v>
      </c>
      <c r="DQ27" s="339">
        <f t="shared" si="73"/>
        <v>0</v>
      </c>
      <c r="DR27" s="335">
        <f>IF(Q27="初 年 度",DQ27,0)</f>
        <v>0</v>
      </c>
      <c r="DS27" s="336">
        <f>IF(Q27="次 年 度",DQ27,0)</f>
        <v>0</v>
      </c>
      <c r="DT27" s="476"/>
      <c r="DU27" s="458" t="s">
        <v>133</v>
      </c>
      <c r="DV27" s="243">
        <f t="shared" si="44"/>
        <v>0</v>
      </c>
      <c r="DW27" s="244"/>
      <c r="DX27" s="369"/>
      <c r="DY27" s="255"/>
      <c r="DZ27" s="248">
        <f t="shared" si="45"/>
        <v>0</v>
      </c>
      <c r="EA27" s="338">
        <f t="shared" si="67"/>
        <v>0</v>
      </c>
      <c r="EB27" s="332">
        <f>IF(Q27="初 年 度",EA27,0)</f>
        <v>0</v>
      </c>
      <c r="EC27" s="333">
        <f>IF(Q27="次 年 度",EA27,0)</f>
        <v>0</v>
      </c>
      <c r="ED27" s="476"/>
      <c r="EE27" s="458" t="s">
        <v>133</v>
      </c>
      <c r="EF27" s="243">
        <f t="shared" si="46"/>
        <v>0</v>
      </c>
      <c r="EG27" s="244"/>
      <c r="EH27" s="369"/>
      <c r="EI27" s="255"/>
      <c r="EJ27" s="248">
        <f t="shared" si="47"/>
        <v>0</v>
      </c>
      <c r="EK27" s="339">
        <f t="shared" si="74"/>
        <v>0</v>
      </c>
      <c r="EL27" s="335">
        <f>IF(Q27="初 年 度",EK27,0)</f>
        <v>0</v>
      </c>
      <c r="EM27" s="336">
        <f>IF(Q27="次 年 度",EK27,0)</f>
        <v>0</v>
      </c>
      <c r="EN27" s="256">
        <f t="shared" si="9"/>
        <v>0</v>
      </c>
      <c r="EO27" s="247">
        <f t="shared" si="10"/>
        <v>0</v>
      </c>
      <c r="EP27" s="247">
        <f t="shared" si="11"/>
        <v>0</v>
      </c>
      <c r="EQ27" s="247">
        <f t="shared" si="12"/>
        <v>0</v>
      </c>
      <c r="ER27" s="247">
        <f t="shared" si="13"/>
        <v>0</v>
      </c>
      <c r="ES27" s="259">
        <f t="shared" si="14"/>
        <v>0</v>
      </c>
      <c r="ET27" s="272">
        <f t="shared" si="15"/>
        <v>0</v>
      </c>
      <c r="EU27" s="264">
        <f t="shared" si="16"/>
        <v>0</v>
      </c>
      <c r="EV27" s="247">
        <f t="shared" si="17"/>
        <v>0</v>
      </c>
      <c r="EW27" s="247">
        <f t="shared" si="18"/>
        <v>0</v>
      </c>
      <c r="EX27" s="245">
        <f t="shared" si="19"/>
        <v>0</v>
      </c>
      <c r="EY27" s="266">
        <f t="shared" si="20"/>
        <v>0</v>
      </c>
      <c r="EZ27" s="383">
        <f>IF(L27="ブルーベリー（普通栽培）",0,220)</f>
        <v>220</v>
      </c>
      <c r="FA27" s="247">
        <f>IF(L27="ブルーベリー（普通栽培）",0,T27+AD27+AN27)</f>
        <v>0</v>
      </c>
      <c r="FB27" s="247">
        <f>IF(L27="ブルーベリー（普通栽培）",0,U27+AE27+AO27)</f>
        <v>0</v>
      </c>
      <c r="FC27" s="247">
        <f t="shared" si="68"/>
        <v>0</v>
      </c>
      <c r="FD27" s="253">
        <f t="shared" si="21"/>
        <v>0</v>
      </c>
      <c r="FE27" s="247">
        <f>IF(Q27="初 年 度",FC27-GK27,0)</f>
        <v>0</v>
      </c>
      <c r="FF27" s="259">
        <f>IF(Q27="次 年 度",FC27-GK27,0)</f>
        <v>0</v>
      </c>
      <c r="FG27" s="135">
        <f t="shared" si="48"/>
        <v>0</v>
      </c>
      <c r="FH27" s="82">
        <f t="shared" si="48"/>
        <v>0</v>
      </c>
      <c r="FI27" s="82">
        <f t="shared" si="48"/>
        <v>0</v>
      </c>
      <c r="FJ27" s="129">
        <f t="shared" si="48"/>
        <v>0</v>
      </c>
      <c r="FK27" s="228">
        <f>IF(P27="課税事業者（一般課税）",INT(V27*10/110)+INT(W27*10/110),0)</f>
        <v>0</v>
      </c>
      <c r="FL27" s="277">
        <f t="shared" si="22"/>
        <v>0</v>
      </c>
      <c r="FM27" s="278">
        <f>IF(P27="課税事業者（一般課税）",INT(AG27*0.0909090909090909),0)</f>
        <v>0</v>
      </c>
      <c r="FN27" s="342">
        <f t="shared" si="49"/>
        <v>0</v>
      </c>
      <c r="FO27" s="232">
        <f>IF(P27="課税事業者（一般課税）",INT(AP27*10/110)+INT(AQ27*10/110),0)</f>
        <v>0</v>
      </c>
      <c r="FP27" s="281">
        <f t="shared" si="50"/>
        <v>0</v>
      </c>
      <c r="FQ27" s="340">
        <f>IF(P27="課税事業者（一般課税）",INT(BA27*10/110),0)</f>
        <v>0</v>
      </c>
      <c r="FR27" s="277">
        <f t="shared" si="51"/>
        <v>0</v>
      </c>
      <c r="FS27" s="230">
        <f>IF(P27="課税事業者（一般課税）",INT(BL27*10/110),0)</f>
        <v>0</v>
      </c>
      <c r="FT27" s="279">
        <f t="shared" si="52"/>
        <v>0</v>
      </c>
      <c r="FU27" s="230">
        <f>IF(P27="課税事業者（一般課税）",INT(BV27*10/110),0)</f>
        <v>0</v>
      </c>
      <c r="FV27" s="281">
        <f t="shared" si="53"/>
        <v>0</v>
      </c>
      <c r="FW27" s="230">
        <f>IF(P27="課税事業者（一般課税）",INT(CF27*10/110),0)</f>
        <v>0</v>
      </c>
      <c r="FX27" s="279">
        <f t="shared" si="54"/>
        <v>0</v>
      </c>
      <c r="FY27" s="340">
        <f>IF(P27="課税事業者（一般課税）",INT(CT27*10/110)+INT(CU27*10/110),0)</f>
        <v>0</v>
      </c>
      <c r="FZ27" s="277">
        <f t="shared" si="55"/>
        <v>0</v>
      </c>
      <c r="GA27" s="230">
        <f>IF(P27="課税事業者（一般課税）",INT(DF27*10/110),0)</f>
        <v>0</v>
      </c>
      <c r="GB27" s="279">
        <f t="shared" si="56"/>
        <v>0</v>
      </c>
      <c r="GC27" s="353">
        <f>IF(P27="課税事業者（一般課税）",INT(DP27*10/110),0)</f>
        <v>0</v>
      </c>
      <c r="GD27" s="277">
        <f t="shared" si="57"/>
        <v>0</v>
      </c>
      <c r="GE27" s="230">
        <f>IF(P27="課税事業者（一般課税）",INT(DZ27*10/110),0)</f>
        <v>0</v>
      </c>
      <c r="GF27" s="281">
        <f t="shared" si="58"/>
        <v>0</v>
      </c>
      <c r="GG27" s="353">
        <f>IF(P27="課税事業者（一般課税）",INT(EJ27*10/110),0)</f>
        <v>0</v>
      </c>
      <c r="GH27" s="281">
        <f t="shared" si="59"/>
        <v>0</v>
      </c>
      <c r="GI27" s="280">
        <f t="shared" si="60"/>
        <v>0</v>
      </c>
      <c r="GJ27" s="281">
        <f t="shared" si="60"/>
        <v>0</v>
      </c>
      <c r="GK27" s="353">
        <f>IF(P27="課税事業者（一般課税）",INT(FC27*10/110),0)</f>
        <v>0</v>
      </c>
      <c r="GL27" s="287">
        <f t="shared" si="61"/>
        <v>0</v>
      </c>
      <c r="GM27" s="694"/>
    </row>
    <row r="28" spans="1:195" ht="20.100000000000001" customHeight="1">
      <c r="A28" s="668"/>
      <c r="B28" s="522"/>
      <c r="C28" s="669"/>
      <c r="D28" s="673"/>
      <c r="E28" s="316" t="s">
        <v>256</v>
      </c>
      <c r="F28" s="675"/>
      <c r="G28" s="541"/>
      <c r="H28" s="543"/>
      <c r="I28" s="697"/>
      <c r="J28" s="550"/>
      <c r="K28" s="552"/>
      <c r="L28" s="550"/>
      <c r="M28" s="552"/>
      <c r="N28" s="467" t="e">
        <f t="shared" si="23"/>
        <v>#DIV/0!</v>
      </c>
      <c r="O28" s="690"/>
      <c r="P28" s="537"/>
      <c r="Q28" s="537"/>
      <c r="R28" s="89"/>
      <c r="S28" s="80" t="str">
        <f>IF(U28="","",VLOOKUP(L27,'リスト（けさない）'!$X$3:$Y$29,2,0))</f>
        <v/>
      </c>
      <c r="T28" s="74">
        <f t="shared" si="24"/>
        <v>0</v>
      </c>
      <c r="U28" s="100"/>
      <c r="V28" s="80">
        <f t="shared" si="0"/>
        <v>0</v>
      </c>
      <c r="W28" s="78"/>
      <c r="X28" s="83">
        <f t="shared" si="25"/>
        <v>0</v>
      </c>
      <c r="Y28" s="83">
        <f t="shared" si="1"/>
        <v>0</v>
      </c>
      <c r="Z28" s="394">
        <f>IF(Q27="初 年 度",Y28,0)</f>
        <v>0</v>
      </c>
      <c r="AA28" s="395">
        <f>IF(Q27="次 年 度",Y28,0)</f>
        <v>0</v>
      </c>
      <c r="AB28" s="445"/>
      <c r="AC28" s="125" t="s">
        <v>133</v>
      </c>
      <c r="AD28" s="74">
        <f t="shared" si="26"/>
        <v>0</v>
      </c>
      <c r="AE28" s="426"/>
      <c r="AF28" s="370"/>
      <c r="AG28" s="89"/>
      <c r="AH28" s="96">
        <f t="shared" si="27"/>
        <v>0</v>
      </c>
      <c r="AI28" s="96">
        <f>IF(AG27&gt;0,INT((AG28-FM28)/2),AF28-FM28)</f>
        <v>0</v>
      </c>
      <c r="AJ28" s="96">
        <f>IF(Q27="初 年 度",AI28,0)</f>
        <v>0</v>
      </c>
      <c r="AK28" s="421">
        <f>IF(Q27="次 年 度",AI28,0)</f>
        <v>0</v>
      </c>
      <c r="AL28" s="477"/>
      <c r="AM28" s="80" t="str">
        <f>IF(AO28="","",VLOOKUP(L27,'リスト（けさない）'!$AA$3:$AB$29,2,0))</f>
        <v/>
      </c>
      <c r="AN28" s="96">
        <f t="shared" si="28"/>
        <v>0</v>
      </c>
      <c r="AO28" s="100"/>
      <c r="AP28" s="107">
        <f t="shared" si="29"/>
        <v>0</v>
      </c>
      <c r="AQ28" s="89"/>
      <c r="AR28" s="111">
        <f t="shared" si="30"/>
        <v>0</v>
      </c>
      <c r="AS28" s="334">
        <f t="shared" si="69"/>
        <v>0</v>
      </c>
      <c r="AT28" s="334">
        <f>IF(Q27="初 年 度",AS28,0)</f>
        <v>0</v>
      </c>
      <c r="AU28" s="337">
        <f>IF(Q27="次 年 度",AS28,0)</f>
        <v>0</v>
      </c>
      <c r="AV28" s="477"/>
      <c r="AW28" s="125" t="s">
        <v>208</v>
      </c>
      <c r="AX28" s="96">
        <f t="shared" si="31"/>
        <v>0</v>
      </c>
      <c r="AY28" s="100"/>
      <c r="AZ28" s="370"/>
      <c r="BA28" s="89"/>
      <c r="BB28" s="96">
        <f t="shared" si="32"/>
        <v>0</v>
      </c>
      <c r="BC28" s="80">
        <f t="shared" si="63"/>
        <v>0</v>
      </c>
      <c r="BD28" s="83">
        <f>IF(Q27="初 年 度",BC28,0)</f>
        <v>0</v>
      </c>
      <c r="BE28" s="122">
        <f>IF(Q27="次 年 度",BC28,0)</f>
        <v>0</v>
      </c>
      <c r="BF28" s="477"/>
      <c r="BG28" s="125" t="s">
        <v>208</v>
      </c>
      <c r="BH28" s="96">
        <f t="shared" si="33"/>
        <v>0</v>
      </c>
      <c r="BI28" s="100"/>
      <c r="BJ28" s="370"/>
      <c r="BK28" s="89"/>
      <c r="BL28" s="96">
        <f t="shared" si="34"/>
        <v>0</v>
      </c>
      <c r="BM28" s="83">
        <f t="shared" si="70"/>
        <v>0</v>
      </c>
      <c r="BN28" s="83">
        <f>IF(Q27="初 年 度",BM28,0)</f>
        <v>0</v>
      </c>
      <c r="BO28" s="122">
        <f>IF(Q27="次 年 度",BM28,0)</f>
        <v>0</v>
      </c>
      <c r="BP28" s="477"/>
      <c r="BQ28" s="375" t="s">
        <v>208</v>
      </c>
      <c r="BR28" s="96">
        <f t="shared" si="35"/>
        <v>0</v>
      </c>
      <c r="BS28" s="100"/>
      <c r="BT28" s="370"/>
      <c r="BU28" s="89"/>
      <c r="BV28" s="96">
        <f t="shared" si="36"/>
        <v>0</v>
      </c>
      <c r="BW28" s="83">
        <f t="shared" si="71"/>
        <v>0</v>
      </c>
      <c r="BX28" s="83">
        <f>IF(Q27="初 年 度",BW28,0)</f>
        <v>0</v>
      </c>
      <c r="BY28" s="120">
        <f>IF(Q27="次 年 度",BW28,0)</f>
        <v>0</v>
      </c>
      <c r="BZ28" s="477"/>
      <c r="CA28" s="125" t="s">
        <v>228</v>
      </c>
      <c r="CB28" s="96">
        <f t="shared" si="2"/>
        <v>0</v>
      </c>
      <c r="CC28" s="100"/>
      <c r="CD28" s="370"/>
      <c r="CE28" s="89"/>
      <c r="CF28" s="96">
        <f t="shared" si="37"/>
        <v>0</v>
      </c>
      <c r="CG28" s="83">
        <f t="shared" si="64"/>
        <v>0</v>
      </c>
      <c r="CH28" s="83">
        <f>IF(Q27="初 年 度",CG28,0)</f>
        <v>0</v>
      </c>
      <c r="CI28" s="120">
        <f>IF(Q27="次 年 度",CG28,0)</f>
        <v>0</v>
      </c>
      <c r="CJ28" s="71">
        <f t="shared" si="3"/>
        <v>0</v>
      </c>
      <c r="CK28" s="80">
        <f t="shared" si="4"/>
        <v>0</v>
      </c>
      <c r="CL28" s="80">
        <f t="shared" si="5"/>
        <v>0</v>
      </c>
      <c r="CM28" s="83">
        <f t="shared" si="6"/>
        <v>0</v>
      </c>
      <c r="CN28" s="80">
        <f t="shared" si="7"/>
        <v>0</v>
      </c>
      <c r="CO28" s="130">
        <f t="shared" si="8"/>
        <v>0</v>
      </c>
      <c r="CP28" s="477"/>
      <c r="CQ28" s="81" t="str">
        <f>IF(CS28="","",VLOOKUP(L27,'リスト（けさない）'!$AD$3:$AE$29,2,0))</f>
        <v/>
      </c>
      <c r="CR28" s="74">
        <f t="shared" si="38"/>
        <v>0</v>
      </c>
      <c r="CS28" s="100"/>
      <c r="CT28" s="80">
        <f t="shared" si="65"/>
        <v>0</v>
      </c>
      <c r="CU28" s="89"/>
      <c r="CV28" s="80">
        <f t="shared" si="39"/>
        <v>0</v>
      </c>
      <c r="CW28" s="80">
        <f t="shared" si="72"/>
        <v>0</v>
      </c>
      <c r="CX28" s="83">
        <f>IF(Q27="初 年 度",CW28,0)</f>
        <v>0</v>
      </c>
      <c r="CY28" s="120">
        <f>IF(Q27="次 年 度",CW28,0)</f>
        <v>0</v>
      </c>
      <c r="CZ28" s="477"/>
      <c r="DA28" s="125" t="s">
        <v>133</v>
      </c>
      <c r="DB28" s="74">
        <f t="shared" si="40"/>
        <v>0</v>
      </c>
      <c r="DC28" s="100"/>
      <c r="DD28" s="370"/>
      <c r="DE28" s="89"/>
      <c r="DF28" s="96">
        <f t="shared" si="41"/>
        <v>0</v>
      </c>
      <c r="DG28" s="83">
        <f t="shared" si="66"/>
        <v>0</v>
      </c>
      <c r="DH28" s="83">
        <f>IF(Q27="初 年 度",DG28,0)</f>
        <v>0</v>
      </c>
      <c r="DI28" s="120">
        <f>IF(Q27="次 年 度",DG28,0)</f>
        <v>0</v>
      </c>
      <c r="DJ28" s="477"/>
      <c r="DK28" s="125" t="s">
        <v>133</v>
      </c>
      <c r="DL28" s="74">
        <f t="shared" si="42"/>
        <v>0</v>
      </c>
      <c r="DM28" s="100"/>
      <c r="DN28" s="370"/>
      <c r="DO28" s="89"/>
      <c r="DP28" s="96">
        <f t="shared" si="43"/>
        <v>0</v>
      </c>
      <c r="DQ28" s="83">
        <f t="shared" si="73"/>
        <v>0</v>
      </c>
      <c r="DR28" s="83">
        <f>IF(Q27="初 年 度",DQ28,0)</f>
        <v>0</v>
      </c>
      <c r="DS28" s="120">
        <f>IF(Q27="次 年 度",DQ28,0)</f>
        <v>0</v>
      </c>
      <c r="DT28" s="477"/>
      <c r="DU28" s="125" t="s">
        <v>133</v>
      </c>
      <c r="DV28" s="74">
        <f t="shared" si="44"/>
        <v>0</v>
      </c>
      <c r="DW28" s="100"/>
      <c r="DX28" s="370"/>
      <c r="DY28" s="89"/>
      <c r="DZ28" s="96">
        <f t="shared" si="45"/>
        <v>0</v>
      </c>
      <c r="EA28" s="83">
        <f t="shared" si="67"/>
        <v>0</v>
      </c>
      <c r="EB28" s="83">
        <f>IF(Q27="初 年 度",EA28,0)</f>
        <v>0</v>
      </c>
      <c r="EC28" s="120">
        <f>IF(Q27="次 年 度",EA28,0)</f>
        <v>0</v>
      </c>
      <c r="ED28" s="477"/>
      <c r="EE28" s="125" t="s">
        <v>133</v>
      </c>
      <c r="EF28" s="74">
        <f t="shared" si="46"/>
        <v>0</v>
      </c>
      <c r="EG28" s="100"/>
      <c r="EH28" s="370"/>
      <c r="EI28" s="89"/>
      <c r="EJ28" s="96">
        <f t="shared" si="47"/>
        <v>0</v>
      </c>
      <c r="EK28" s="83">
        <f t="shared" si="74"/>
        <v>0</v>
      </c>
      <c r="EL28" s="83">
        <f>IF(Q27="初 年 度",EK28,0)</f>
        <v>0</v>
      </c>
      <c r="EM28" s="120">
        <f>IF(Q27="次 年 度",EK28,0)</f>
        <v>0</v>
      </c>
      <c r="EN28" s="71">
        <f t="shared" si="9"/>
        <v>0</v>
      </c>
      <c r="EO28" s="83">
        <f t="shared" si="10"/>
        <v>0</v>
      </c>
      <c r="EP28" s="83">
        <f t="shared" si="11"/>
        <v>0</v>
      </c>
      <c r="EQ28" s="83">
        <f t="shared" si="12"/>
        <v>0</v>
      </c>
      <c r="ER28" s="83">
        <f t="shared" si="13"/>
        <v>0</v>
      </c>
      <c r="ES28" s="120">
        <f t="shared" si="14"/>
        <v>0</v>
      </c>
      <c r="ET28" s="136">
        <f t="shared" si="15"/>
        <v>0</v>
      </c>
      <c r="EU28" s="122">
        <f t="shared" si="16"/>
        <v>0</v>
      </c>
      <c r="EV28" s="83">
        <f t="shared" si="17"/>
        <v>0</v>
      </c>
      <c r="EW28" s="83">
        <f t="shared" si="18"/>
        <v>0</v>
      </c>
      <c r="EX28" s="80">
        <f t="shared" si="19"/>
        <v>0</v>
      </c>
      <c r="EY28" s="130">
        <f t="shared" si="20"/>
        <v>0</v>
      </c>
      <c r="EZ28" s="71">
        <f>IF(L27="ブルーベリー（普通栽培）",0,220)</f>
        <v>220</v>
      </c>
      <c r="FA28" s="80">
        <f>IF(L27="ブルーベリー（普通栽培）",0,T28+AD28+AN28)</f>
        <v>0</v>
      </c>
      <c r="FB28" s="83">
        <f>IF(L27="ブルーベリー（普通栽培）",0,U28+AE28+AO28)</f>
        <v>0</v>
      </c>
      <c r="FC28" s="83">
        <f t="shared" si="68"/>
        <v>0</v>
      </c>
      <c r="FD28" s="117">
        <f t="shared" si="21"/>
        <v>0</v>
      </c>
      <c r="FE28" s="117">
        <f>IF(Q27="初 年 度",FC28-GK28,0)</f>
        <v>0</v>
      </c>
      <c r="FF28" s="118">
        <f>IF(Q27="次 年 度",FC28-GK28,0)</f>
        <v>0</v>
      </c>
      <c r="FG28" s="136">
        <f t="shared" si="48"/>
        <v>0</v>
      </c>
      <c r="FH28" s="83">
        <f t="shared" si="48"/>
        <v>0</v>
      </c>
      <c r="FI28" s="83">
        <f t="shared" si="48"/>
        <v>0</v>
      </c>
      <c r="FJ28" s="130">
        <f t="shared" si="48"/>
        <v>0</v>
      </c>
      <c r="FK28" s="314">
        <f>IF(P27="課税事業者（一般課税）",INT(V28*10/110)+INT(W28*10/110),0)</f>
        <v>0</v>
      </c>
      <c r="FL28" s="92">
        <f t="shared" si="22"/>
        <v>0</v>
      </c>
      <c r="FM28" s="102">
        <f>IF(P27="課税事業者（一般課税）",INT(AG28*0.0909090909090909),0)</f>
        <v>0</v>
      </c>
      <c r="FN28" s="343">
        <f t="shared" si="49"/>
        <v>0</v>
      </c>
      <c r="FO28" s="350">
        <f>IF(P27="課税事業者（一般課税）",INT(AP28*10/110)+INT(AQ28*10/110),0)</f>
        <v>0</v>
      </c>
      <c r="FP28" s="115">
        <f t="shared" si="50"/>
        <v>0</v>
      </c>
      <c r="FQ28" s="347">
        <f>IF(P27="課税事業者（一般課税）",INT(BA28*10/110),0)</f>
        <v>0</v>
      </c>
      <c r="FR28" s="92">
        <f t="shared" si="51"/>
        <v>0</v>
      </c>
      <c r="FS28" s="355">
        <f>IF(P27="課税事業者（一般課税）",INT(BL28*10/110),0)</f>
        <v>0</v>
      </c>
      <c r="FT28" s="105">
        <f t="shared" si="52"/>
        <v>0</v>
      </c>
      <c r="FU28" s="355">
        <f>IF(P27="課税事業者（一般課税）",INT(BV28*10/110),0)</f>
        <v>0</v>
      </c>
      <c r="FV28" s="115">
        <f t="shared" si="53"/>
        <v>0</v>
      </c>
      <c r="FW28" s="355">
        <f>IF(P27="課税事業者（一般課税）",INT(CF28*10/110),0)</f>
        <v>0</v>
      </c>
      <c r="FX28" s="105">
        <f t="shared" si="54"/>
        <v>0</v>
      </c>
      <c r="FY28" s="347">
        <f>IF(P27="課税事業者（一般課税）",INT(CT28*10/110)+INT(CU28*10/110),0)</f>
        <v>0</v>
      </c>
      <c r="FZ28" s="92">
        <f t="shared" si="55"/>
        <v>0</v>
      </c>
      <c r="GA28" s="355">
        <f>IF(P27="課税事業者（一般課税）",INT(DF28*10/110),0)</f>
        <v>0</v>
      </c>
      <c r="GB28" s="105">
        <f t="shared" si="56"/>
        <v>0</v>
      </c>
      <c r="GC28" s="354">
        <f>IF(P27="課税事業者（一般課税）",INT(DL28*10/110),0)</f>
        <v>0</v>
      </c>
      <c r="GD28" s="92">
        <f t="shared" si="57"/>
        <v>0</v>
      </c>
      <c r="GE28" s="355">
        <f>IF(P27="課税事業者（一般課税）",INT(DZ28*10/110),0)</f>
        <v>0</v>
      </c>
      <c r="GF28" s="115">
        <f t="shared" si="58"/>
        <v>0</v>
      </c>
      <c r="GG28" s="354">
        <f>IF(P27="課税事業者（一般課税）",INT(EJ28*10/110),0)</f>
        <v>0</v>
      </c>
      <c r="GH28" s="115">
        <f t="shared" si="59"/>
        <v>0</v>
      </c>
      <c r="GI28" s="113">
        <f t="shared" si="60"/>
        <v>0</v>
      </c>
      <c r="GJ28" s="115">
        <f t="shared" si="60"/>
        <v>0</v>
      </c>
      <c r="GK28" s="354">
        <f>IF(P27="課税事業者（一般課税）",INT(FC28*10/110),0)</f>
        <v>0</v>
      </c>
      <c r="GL28" s="140">
        <f t="shared" si="61"/>
        <v>0</v>
      </c>
      <c r="GM28" s="695"/>
    </row>
    <row r="29" spans="1:195" ht="20.100000000000001" customHeight="1">
      <c r="A29" s="667" t="str">
        <f t="shared" ref="A29" si="79">+A27</f>
        <v>北海道</v>
      </c>
      <c r="B29" s="521"/>
      <c r="C29" s="629">
        <f t="shared" si="62"/>
        <v>8</v>
      </c>
      <c r="D29" s="685"/>
      <c r="E29" s="317" t="s">
        <v>258</v>
      </c>
      <c r="F29" s="680"/>
      <c r="G29" s="686"/>
      <c r="H29" s="682"/>
      <c r="I29" s="543"/>
      <c r="J29" s="683"/>
      <c r="K29" s="684"/>
      <c r="L29" s="683"/>
      <c r="M29" s="684"/>
      <c r="N29" s="468" t="e">
        <f t="shared" si="23"/>
        <v>#DIV/0!</v>
      </c>
      <c r="O29" s="689" t="str">
        <f>IF(L29="","",VLOOKUP(L29,'リスト（けさない）'!$Q$3:$R$29,2,0))</f>
        <v/>
      </c>
      <c r="P29" s="536"/>
      <c r="Q29" s="536"/>
      <c r="R29" s="473"/>
      <c r="S29" s="251" t="str">
        <f>IF(U29="","",VLOOKUP(L29,'リスト（けさない）'!$X$3:$Y$29,2,0))</f>
        <v/>
      </c>
      <c r="T29" s="243">
        <f t="shared" si="24"/>
        <v>0</v>
      </c>
      <c r="U29" s="244"/>
      <c r="V29" s="245">
        <f t="shared" si="0"/>
        <v>0</v>
      </c>
      <c r="W29" s="246"/>
      <c r="X29" s="247">
        <f t="shared" si="25"/>
        <v>0</v>
      </c>
      <c r="Y29" s="253">
        <f t="shared" si="1"/>
        <v>0</v>
      </c>
      <c r="Z29" s="332">
        <f>IF(Q29="初 年 度",Y29,0)</f>
        <v>0</v>
      </c>
      <c r="AA29" s="333">
        <f>IF(Q29="次 年 度",Y29,0)</f>
        <v>0</v>
      </c>
      <c r="AB29" s="444"/>
      <c r="AC29" s="124" t="s">
        <v>208</v>
      </c>
      <c r="AD29" s="243">
        <f t="shared" si="26"/>
        <v>0</v>
      </c>
      <c r="AE29" s="425"/>
      <c r="AF29" s="369"/>
      <c r="AG29" s="255"/>
      <c r="AH29" s="248">
        <f t="shared" si="27"/>
        <v>0</v>
      </c>
      <c r="AI29" s="339">
        <f>IF(AG29&gt;0,INT((AG29-FM29)/2),AF29-FM29)</f>
        <v>0</v>
      </c>
      <c r="AJ29" s="335">
        <f>IF(Q29="初 年 度",AI29,0)</f>
        <v>0</v>
      </c>
      <c r="AK29" s="420">
        <f>IF(Q29="次 年 度",AI29,0)</f>
        <v>0</v>
      </c>
      <c r="AL29" s="476"/>
      <c r="AM29" s="245" t="str">
        <f>IF(AO29="","",VLOOKUP(L29,'リスト（けさない）'!$AA$3:$AB$29,2,0))</f>
        <v/>
      </c>
      <c r="AN29" s="248">
        <f t="shared" si="28"/>
        <v>0</v>
      </c>
      <c r="AO29" s="244"/>
      <c r="AP29" s="257">
        <f t="shared" si="29"/>
        <v>0</v>
      </c>
      <c r="AQ29" s="255"/>
      <c r="AR29" s="258">
        <f t="shared" si="30"/>
        <v>0</v>
      </c>
      <c r="AS29" s="338">
        <f t="shared" si="69"/>
        <v>0</v>
      </c>
      <c r="AT29" s="332">
        <f>IF(Q29="初 年 度",AS29,0)</f>
        <v>0</v>
      </c>
      <c r="AU29" s="333">
        <f>IF(Q29="次 年 度",AS29,0)</f>
        <v>0</v>
      </c>
      <c r="AV29" s="476"/>
      <c r="AW29" s="124" t="s">
        <v>208</v>
      </c>
      <c r="AX29" s="248">
        <f t="shared" si="31"/>
        <v>0</v>
      </c>
      <c r="AY29" s="244"/>
      <c r="AZ29" s="369"/>
      <c r="BA29" s="255"/>
      <c r="BB29" s="248">
        <f t="shared" si="32"/>
        <v>0</v>
      </c>
      <c r="BC29" s="338">
        <f t="shared" si="63"/>
        <v>0</v>
      </c>
      <c r="BD29" s="332">
        <f>IF(Q29="初 年 度",BC29,0)</f>
        <v>0</v>
      </c>
      <c r="BE29" s="438">
        <f>IF(Q29="次 年 度",BC29,0)</f>
        <v>0</v>
      </c>
      <c r="BF29" s="476"/>
      <c r="BG29" s="124" t="s">
        <v>208</v>
      </c>
      <c r="BH29" s="248">
        <f t="shared" si="33"/>
        <v>0</v>
      </c>
      <c r="BI29" s="244"/>
      <c r="BJ29" s="369"/>
      <c r="BK29" s="255"/>
      <c r="BL29" s="248">
        <f t="shared" si="34"/>
        <v>0</v>
      </c>
      <c r="BM29" s="339">
        <f t="shared" si="70"/>
        <v>0</v>
      </c>
      <c r="BN29" s="335">
        <f>IF(Q29="初 年 度",BM29,0)</f>
        <v>0</v>
      </c>
      <c r="BO29" s="420">
        <f>IF(Q29="次 年 度",BM29,0)</f>
        <v>0</v>
      </c>
      <c r="BP29" s="476"/>
      <c r="BQ29" s="376" t="s">
        <v>208</v>
      </c>
      <c r="BR29" s="248">
        <f t="shared" si="35"/>
        <v>0</v>
      </c>
      <c r="BS29" s="244"/>
      <c r="BT29" s="369"/>
      <c r="BU29" s="88"/>
      <c r="BV29" s="95">
        <f t="shared" si="36"/>
        <v>0</v>
      </c>
      <c r="BW29" s="339">
        <f t="shared" si="71"/>
        <v>0</v>
      </c>
      <c r="BX29" s="335">
        <f>IF(Q29="初 年 度",BW29,0)</f>
        <v>0</v>
      </c>
      <c r="BY29" s="336">
        <f>IF(Q29="次 年 度",BW29,0)</f>
        <v>0</v>
      </c>
      <c r="BZ29" s="476"/>
      <c r="CA29" s="124" t="s">
        <v>208</v>
      </c>
      <c r="CB29" s="248">
        <f t="shared" si="2"/>
        <v>0</v>
      </c>
      <c r="CC29" s="244"/>
      <c r="CD29" s="369"/>
      <c r="CE29" s="255"/>
      <c r="CF29" s="248">
        <f t="shared" si="37"/>
        <v>0</v>
      </c>
      <c r="CG29" s="338">
        <f t="shared" si="64"/>
        <v>0</v>
      </c>
      <c r="CH29" s="332">
        <f>IF(Q29="初 年 度",CG29,0)</f>
        <v>0</v>
      </c>
      <c r="CI29" s="333">
        <f>IF(Q29="次 年 度",CG29,0)</f>
        <v>0</v>
      </c>
      <c r="CJ29" s="256">
        <f t="shared" si="3"/>
        <v>0</v>
      </c>
      <c r="CK29" s="245">
        <f t="shared" si="4"/>
        <v>0</v>
      </c>
      <c r="CL29" s="245">
        <f t="shared" si="5"/>
        <v>0</v>
      </c>
      <c r="CM29" s="247">
        <f t="shared" si="6"/>
        <v>0</v>
      </c>
      <c r="CN29" s="245">
        <f t="shared" si="7"/>
        <v>0</v>
      </c>
      <c r="CO29" s="266">
        <f t="shared" si="8"/>
        <v>0</v>
      </c>
      <c r="CP29" s="476"/>
      <c r="CQ29" s="245" t="str">
        <f>IF(CS29="","",VLOOKUP(L29,'リスト（けさない）'!$AD$3:$AE$29,2,0))</f>
        <v/>
      </c>
      <c r="CR29" s="267">
        <f t="shared" si="38"/>
        <v>0</v>
      </c>
      <c r="CS29" s="244"/>
      <c r="CT29" s="245">
        <f t="shared" si="65"/>
        <v>0</v>
      </c>
      <c r="CU29" s="255"/>
      <c r="CV29" s="245">
        <f t="shared" si="39"/>
        <v>0</v>
      </c>
      <c r="CW29" s="339">
        <f t="shared" si="72"/>
        <v>0</v>
      </c>
      <c r="CX29" s="335">
        <f>IF(Q29="初 年 度",CW29,0)</f>
        <v>0</v>
      </c>
      <c r="CY29" s="336">
        <f>IF(Q29="次 年 度",CW29,0)</f>
        <v>0</v>
      </c>
      <c r="CZ29" s="476"/>
      <c r="DA29" s="124" t="s">
        <v>208</v>
      </c>
      <c r="DB29" s="267">
        <f t="shared" si="40"/>
        <v>0</v>
      </c>
      <c r="DC29" s="244"/>
      <c r="DD29" s="369"/>
      <c r="DE29" s="255"/>
      <c r="DF29" s="248">
        <f t="shared" si="41"/>
        <v>0</v>
      </c>
      <c r="DG29" s="338">
        <f t="shared" si="66"/>
        <v>0</v>
      </c>
      <c r="DH29" s="332">
        <f>IF(Q29="初 年 度",DG29,0)</f>
        <v>0</v>
      </c>
      <c r="DI29" s="333">
        <f>IF(Q29="次 年 度",DG29,0)</f>
        <v>0</v>
      </c>
      <c r="DJ29" s="476"/>
      <c r="DK29" s="458" t="s">
        <v>208</v>
      </c>
      <c r="DL29" s="267">
        <f t="shared" si="42"/>
        <v>0</v>
      </c>
      <c r="DM29" s="244"/>
      <c r="DN29" s="369"/>
      <c r="DO29" s="255"/>
      <c r="DP29" s="248">
        <f t="shared" si="43"/>
        <v>0</v>
      </c>
      <c r="DQ29" s="339">
        <f t="shared" si="73"/>
        <v>0</v>
      </c>
      <c r="DR29" s="335">
        <f>IF(Q29="初 年 度",DQ29,0)</f>
        <v>0</v>
      </c>
      <c r="DS29" s="336">
        <f>IF(Q29="次 年 度",DQ29,0)</f>
        <v>0</v>
      </c>
      <c r="DT29" s="476"/>
      <c r="DU29" s="458" t="s">
        <v>208</v>
      </c>
      <c r="DV29" s="267">
        <f t="shared" si="44"/>
        <v>0</v>
      </c>
      <c r="DW29" s="244"/>
      <c r="DX29" s="369"/>
      <c r="DY29" s="255"/>
      <c r="DZ29" s="248">
        <f t="shared" si="45"/>
        <v>0</v>
      </c>
      <c r="EA29" s="338">
        <f t="shared" si="67"/>
        <v>0</v>
      </c>
      <c r="EB29" s="332">
        <f>IF(Q29="初 年 度",EA29,0)</f>
        <v>0</v>
      </c>
      <c r="EC29" s="333">
        <f>IF(Q29="次 年 度",EA29,0)</f>
        <v>0</v>
      </c>
      <c r="ED29" s="476"/>
      <c r="EE29" s="458" t="s">
        <v>208</v>
      </c>
      <c r="EF29" s="267">
        <f t="shared" si="46"/>
        <v>0</v>
      </c>
      <c r="EG29" s="244"/>
      <c r="EH29" s="369"/>
      <c r="EI29" s="255"/>
      <c r="EJ29" s="248">
        <f t="shared" si="47"/>
        <v>0</v>
      </c>
      <c r="EK29" s="339">
        <f t="shared" si="74"/>
        <v>0</v>
      </c>
      <c r="EL29" s="335">
        <f>IF(Q29="初 年 度",EK29,0)</f>
        <v>0</v>
      </c>
      <c r="EM29" s="336">
        <f>IF(Q29="次 年 度",EK29,0)</f>
        <v>0</v>
      </c>
      <c r="EN29" s="256">
        <f t="shared" si="9"/>
        <v>0</v>
      </c>
      <c r="EO29" s="247">
        <f t="shared" si="10"/>
        <v>0</v>
      </c>
      <c r="EP29" s="247">
        <f t="shared" si="11"/>
        <v>0</v>
      </c>
      <c r="EQ29" s="247">
        <f t="shared" si="12"/>
        <v>0</v>
      </c>
      <c r="ER29" s="247">
        <f t="shared" si="13"/>
        <v>0</v>
      </c>
      <c r="ES29" s="259">
        <f t="shared" si="14"/>
        <v>0</v>
      </c>
      <c r="ET29" s="272">
        <f t="shared" si="15"/>
        <v>0</v>
      </c>
      <c r="EU29" s="264">
        <f t="shared" si="16"/>
        <v>0</v>
      </c>
      <c r="EV29" s="247">
        <f t="shared" si="17"/>
        <v>0</v>
      </c>
      <c r="EW29" s="247">
        <f t="shared" si="18"/>
        <v>0</v>
      </c>
      <c r="EX29" s="245">
        <f t="shared" si="19"/>
        <v>0</v>
      </c>
      <c r="EY29" s="266">
        <f t="shared" si="20"/>
        <v>0</v>
      </c>
      <c r="EZ29" s="383">
        <f>IF(L29="ブルーベリー（普通栽培）",0,220)</f>
        <v>220</v>
      </c>
      <c r="FA29" s="247">
        <f>IF(L29="ブルーベリー（普通栽培）",0,T29+AD29+AN29)</f>
        <v>0</v>
      </c>
      <c r="FB29" s="247">
        <f>IF(L29="ブルーベリー（普通栽培）",0,U29+AE29+AO29)</f>
        <v>0</v>
      </c>
      <c r="FC29" s="247">
        <f t="shared" si="68"/>
        <v>0</v>
      </c>
      <c r="FD29" s="247">
        <f t="shared" si="21"/>
        <v>0</v>
      </c>
      <c r="FE29" s="247">
        <f>IF(Q29="初 年 度",FC29-GK29,0)</f>
        <v>0</v>
      </c>
      <c r="FF29" s="259">
        <f>IF(Q29="次 年 度",FC29-GK29,0)</f>
        <v>0</v>
      </c>
      <c r="FG29" s="135">
        <f t="shared" si="48"/>
        <v>0</v>
      </c>
      <c r="FH29" s="82">
        <f t="shared" si="48"/>
        <v>0</v>
      </c>
      <c r="FI29" s="82">
        <f t="shared" si="48"/>
        <v>0</v>
      </c>
      <c r="FJ29" s="129">
        <f t="shared" si="48"/>
        <v>0</v>
      </c>
      <c r="FK29" s="228">
        <f>IF(P29="課税事業者（一般課税）",INT(V29*10/110)+INT(W29*10/110),0)</f>
        <v>0</v>
      </c>
      <c r="FL29" s="277">
        <f t="shared" si="22"/>
        <v>0</v>
      </c>
      <c r="FM29" s="278">
        <f>IF(P29="課税事業者（一般課税）",INT(AG29*0.0909090909090909),0)</f>
        <v>0</v>
      </c>
      <c r="FN29" s="342">
        <f t="shared" si="49"/>
        <v>0</v>
      </c>
      <c r="FO29" s="232">
        <f>IF(P29="課税事業者（一般課税）",INT(AP29*10/110)+INT(AQ29*10/110),0)</f>
        <v>0</v>
      </c>
      <c r="FP29" s="281">
        <f t="shared" si="50"/>
        <v>0</v>
      </c>
      <c r="FQ29" s="340">
        <f>IF(P29="課税事業者（一般課税）",INT(BA29*10/110),0)</f>
        <v>0</v>
      </c>
      <c r="FR29" s="277">
        <f t="shared" si="51"/>
        <v>0</v>
      </c>
      <c r="FS29" s="230">
        <f>IF(P29="課税事業者（一般課税）",INT(BL29*10/110),0)</f>
        <v>0</v>
      </c>
      <c r="FT29" s="279">
        <f t="shared" si="52"/>
        <v>0</v>
      </c>
      <c r="FU29" s="230">
        <f>IF(P29="課税事業者（一般課税）",INT(BV29*10/110),0)</f>
        <v>0</v>
      </c>
      <c r="FV29" s="281">
        <f t="shared" si="53"/>
        <v>0</v>
      </c>
      <c r="FW29" s="230">
        <f>IF(P29="課税事業者（一般課税）",INT(CF29*10/110),0)</f>
        <v>0</v>
      </c>
      <c r="FX29" s="279">
        <f t="shared" si="54"/>
        <v>0</v>
      </c>
      <c r="FY29" s="340">
        <f>IF(P29="課税事業者（一般課税）",INT(CT29*10/110)+INT(CU29*10/110),0)</f>
        <v>0</v>
      </c>
      <c r="FZ29" s="277">
        <f t="shared" si="55"/>
        <v>0</v>
      </c>
      <c r="GA29" s="230">
        <f>IF(P29="課税事業者（一般課税）",INT(DF29*10/110),0)</f>
        <v>0</v>
      </c>
      <c r="GB29" s="279">
        <f t="shared" si="56"/>
        <v>0</v>
      </c>
      <c r="GC29" s="353">
        <f>IF(P29="課税事業者（一般課税）",INT(DP29*10/110),0)</f>
        <v>0</v>
      </c>
      <c r="GD29" s="277">
        <f t="shared" si="57"/>
        <v>0</v>
      </c>
      <c r="GE29" s="230">
        <f>IF(P29="課税事業者（一般課税）",INT(DZ29*10/110),0)</f>
        <v>0</v>
      </c>
      <c r="GF29" s="281">
        <f t="shared" si="58"/>
        <v>0</v>
      </c>
      <c r="GG29" s="353">
        <f>IF(P29="課税事業者（一般課税）",INT(EJ29*10/110),0)</f>
        <v>0</v>
      </c>
      <c r="GH29" s="281">
        <f t="shared" si="59"/>
        <v>0</v>
      </c>
      <c r="GI29" s="280">
        <f t="shared" si="60"/>
        <v>0</v>
      </c>
      <c r="GJ29" s="281">
        <f t="shared" si="60"/>
        <v>0</v>
      </c>
      <c r="GK29" s="353">
        <f>IF(P29="課税事業者（一般課税）",INT(FC29*10/110),0)</f>
        <v>0</v>
      </c>
      <c r="GL29" s="287">
        <f t="shared" si="61"/>
        <v>0</v>
      </c>
      <c r="GM29" s="694"/>
    </row>
    <row r="30" spans="1:195" ht="20.100000000000001" customHeight="1">
      <c r="A30" s="668"/>
      <c r="B30" s="522"/>
      <c r="C30" s="669"/>
      <c r="D30" s="673"/>
      <c r="E30" s="316" t="s">
        <v>256</v>
      </c>
      <c r="F30" s="675"/>
      <c r="G30" s="541"/>
      <c r="H30" s="543"/>
      <c r="I30" s="697"/>
      <c r="J30" s="550"/>
      <c r="K30" s="552"/>
      <c r="L30" s="550"/>
      <c r="M30" s="552"/>
      <c r="N30" s="467" t="e">
        <f t="shared" si="23"/>
        <v>#DIV/0!</v>
      </c>
      <c r="O30" s="690"/>
      <c r="P30" s="537"/>
      <c r="Q30" s="537"/>
      <c r="R30" s="89"/>
      <c r="S30" s="80" t="str">
        <f>IF(U30="","",VLOOKUP(L29,'リスト（けさない）'!$X$3:$Y$29,2,0))</f>
        <v/>
      </c>
      <c r="T30" s="74">
        <f t="shared" si="24"/>
        <v>0</v>
      </c>
      <c r="U30" s="100"/>
      <c r="V30" s="80">
        <f t="shared" si="0"/>
        <v>0</v>
      </c>
      <c r="W30" s="78"/>
      <c r="X30" s="83">
        <f t="shared" si="25"/>
        <v>0</v>
      </c>
      <c r="Y30" s="83">
        <f t="shared" si="1"/>
        <v>0</v>
      </c>
      <c r="Z30" s="394">
        <f>IF(Q29="初 年 度",Y30,0)</f>
        <v>0</v>
      </c>
      <c r="AA30" s="395">
        <f>IF(Q29="次 年 度",Y30,0)</f>
        <v>0</v>
      </c>
      <c r="AB30" s="445"/>
      <c r="AC30" s="125" t="s">
        <v>208</v>
      </c>
      <c r="AD30" s="74">
        <f t="shared" si="26"/>
        <v>0</v>
      </c>
      <c r="AE30" s="426"/>
      <c r="AF30" s="365"/>
      <c r="AG30" s="89"/>
      <c r="AH30" s="96">
        <f t="shared" si="27"/>
        <v>0</v>
      </c>
      <c r="AI30" s="96">
        <f>IF(AG29&gt;0,INT((AG30-FM30)/2),AF30-FM30)</f>
        <v>0</v>
      </c>
      <c r="AJ30" s="96">
        <f>IF(Q29="初 年 度",AI30,0)</f>
        <v>0</v>
      </c>
      <c r="AK30" s="421">
        <f>IF(Q29="次 年 度",AI30,0)</f>
        <v>0</v>
      </c>
      <c r="AL30" s="477"/>
      <c r="AM30" s="80" t="str">
        <f>IF(AO30="","",VLOOKUP(L29,'リスト（けさない）'!$AA$3:$AB$29,2,0))</f>
        <v/>
      </c>
      <c r="AN30" s="96">
        <f t="shared" si="28"/>
        <v>0</v>
      </c>
      <c r="AO30" s="100"/>
      <c r="AP30" s="107">
        <f t="shared" si="29"/>
        <v>0</v>
      </c>
      <c r="AQ30" s="89"/>
      <c r="AR30" s="111">
        <f t="shared" si="30"/>
        <v>0</v>
      </c>
      <c r="AS30" s="334">
        <f t="shared" si="69"/>
        <v>0</v>
      </c>
      <c r="AT30" s="334">
        <f>IF(Q29="初 年 度",AS30,0)</f>
        <v>0</v>
      </c>
      <c r="AU30" s="337">
        <f>IF(Q29="次 年 度",AS30,0)</f>
        <v>0</v>
      </c>
      <c r="AV30" s="477"/>
      <c r="AW30" s="125" t="s">
        <v>208</v>
      </c>
      <c r="AX30" s="96">
        <f t="shared" si="31"/>
        <v>0</v>
      </c>
      <c r="AY30" s="100"/>
      <c r="AZ30" s="370"/>
      <c r="BA30" s="89"/>
      <c r="BB30" s="96">
        <f t="shared" si="32"/>
        <v>0</v>
      </c>
      <c r="BC30" s="80">
        <f t="shared" si="63"/>
        <v>0</v>
      </c>
      <c r="BD30" s="83">
        <f>IF(Q29="初 年 度",BC30,0)</f>
        <v>0</v>
      </c>
      <c r="BE30" s="122">
        <f>IF(Q29="次 年 度",BC30,0)</f>
        <v>0</v>
      </c>
      <c r="BF30" s="477"/>
      <c r="BG30" s="125" t="s">
        <v>208</v>
      </c>
      <c r="BH30" s="96">
        <f t="shared" si="33"/>
        <v>0</v>
      </c>
      <c r="BI30" s="100"/>
      <c r="BJ30" s="370"/>
      <c r="BK30" s="89"/>
      <c r="BL30" s="96">
        <f t="shared" si="34"/>
        <v>0</v>
      </c>
      <c r="BM30" s="83">
        <f t="shared" si="70"/>
        <v>0</v>
      </c>
      <c r="BN30" s="83">
        <f>IF(Q29="初 年 度",BM30,0)</f>
        <v>0</v>
      </c>
      <c r="BO30" s="122">
        <f>IF(Q29="次 年 度",BM30,0)</f>
        <v>0</v>
      </c>
      <c r="BP30" s="477"/>
      <c r="BQ30" s="375" t="s">
        <v>208</v>
      </c>
      <c r="BR30" s="96">
        <f t="shared" si="35"/>
        <v>0</v>
      </c>
      <c r="BS30" s="100"/>
      <c r="BT30" s="370"/>
      <c r="BU30" s="89"/>
      <c r="BV30" s="96">
        <f t="shared" si="36"/>
        <v>0</v>
      </c>
      <c r="BW30" s="83">
        <f t="shared" si="71"/>
        <v>0</v>
      </c>
      <c r="BX30" s="83">
        <f>IF(Q29="初 年 度",BW30,0)</f>
        <v>0</v>
      </c>
      <c r="BY30" s="120">
        <f>IF(Q29="次 年 度",BW30,0)</f>
        <v>0</v>
      </c>
      <c r="BZ30" s="477"/>
      <c r="CA30" s="125" t="s">
        <v>208</v>
      </c>
      <c r="CB30" s="96">
        <f t="shared" si="2"/>
        <v>0</v>
      </c>
      <c r="CC30" s="100"/>
      <c r="CD30" s="370"/>
      <c r="CE30" s="89"/>
      <c r="CF30" s="96">
        <f t="shared" si="37"/>
        <v>0</v>
      </c>
      <c r="CG30" s="83">
        <f t="shared" si="64"/>
        <v>0</v>
      </c>
      <c r="CH30" s="83">
        <f>IF(Q29="初 年 度",CG30,0)</f>
        <v>0</v>
      </c>
      <c r="CI30" s="120">
        <f>IF(Q29="次 年 度",CG30,0)</f>
        <v>0</v>
      </c>
      <c r="CJ30" s="71">
        <f t="shared" si="3"/>
        <v>0</v>
      </c>
      <c r="CK30" s="80">
        <f t="shared" si="4"/>
        <v>0</v>
      </c>
      <c r="CL30" s="80">
        <f t="shared" si="5"/>
        <v>0</v>
      </c>
      <c r="CM30" s="83">
        <f t="shared" si="6"/>
        <v>0</v>
      </c>
      <c r="CN30" s="80">
        <f t="shared" si="7"/>
        <v>0</v>
      </c>
      <c r="CO30" s="130">
        <f t="shared" si="8"/>
        <v>0</v>
      </c>
      <c r="CP30" s="477"/>
      <c r="CQ30" s="80" t="str">
        <f>IF(CS30="","",VLOOKUP(L29,'リスト（けさない）'!$AD$3:$AE$29,2,0))</f>
        <v/>
      </c>
      <c r="CR30" s="74">
        <f t="shared" si="38"/>
        <v>0</v>
      </c>
      <c r="CS30" s="100"/>
      <c r="CT30" s="80">
        <f t="shared" si="65"/>
        <v>0</v>
      </c>
      <c r="CU30" s="89"/>
      <c r="CV30" s="80">
        <f t="shared" si="39"/>
        <v>0</v>
      </c>
      <c r="CW30" s="80">
        <f t="shared" si="72"/>
        <v>0</v>
      </c>
      <c r="CX30" s="83">
        <f>IF(Q29="初 年 度",CW30,0)</f>
        <v>0</v>
      </c>
      <c r="CY30" s="120">
        <f>IF(Q29="次 年 度",CW30,0)</f>
        <v>0</v>
      </c>
      <c r="CZ30" s="477"/>
      <c r="DA30" s="125" t="s">
        <v>208</v>
      </c>
      <c r="DB30" s="74">
        <f t="shared" si="40"/>
        <v>0</v>
      </c>
      <c r="DC30" s="100"/>
      <c r="DD30" s="370"/>
      <c r="DE30" s="89"/>
      <c r="DF30" s="96">
        <f t="shared" si="41"/>
        <v>0</v>
      </c>
      <c r="DG30" s="83">
        <f t="shared" si="66"/>
        <v>0</v>
      </c>
      <c r="DH30" s="83">
        <f>IF(Q29="初 年 度",DG30,0)</f>
        <v>0</v>
      </c>
      <c r="DI30" s="120">
        <f>IF(Q29="次 年 度",DG30,0)</f>
        <v>0</v>
      </c>
      <c r="DJ30" s="477"/>
      <c r="DK30" s="125" t="s">
        <v>208</v>
      </c>
      <c r="DL30" s="74">
        <f t="shared" si="42"/>
        <v>0</v>
      </c>
      <c r="DM30" s="100"/>
      <c r="DN30" s="370"/>
      <c r="DO30" s="89"/>
      <c r="DP30" s="96">
        <f t="shared" si="43"/>
        <v>0</v>
      </c>
      <c r="DQ30" s="83">
        <f t="shared" si="73"/>
        <v>0</v>
      </c>
      <c r="DR30" s="83">
        <f>IF(Q29="初 年 度",DQ30,0)</f>
        <v>0</v>
      </c>
      <c r="DS30" s="120">
        <f>IF(Q29="次 年 度",DQ30,0)</f>
        <v>0</v>
      </c>
      <c r="DT30" s="477"/>
      <c r="DU30" s="125" t="s">
        <v>208</v>
      </c>
      <c r="DV30" s="74">
        <f t="shared" si="44"/>
        <v>0</v>
      </c>
      <c r="DW30" s="100"/>
      <c r="DX30" s="370"/>
      <c r="DY30" s="89"/>
      <c r="DZ30" s="96">
        <f t="shared" si="45"/>
        <v>0</v>
      </c>
      <c r="EA30" s="83">
        <f t="shared" si="67"/>
        <v>0</v>
      </c>
      <c r="EB30" s="83">
        <f>IF(Q29="初 年 度",EA30,0)</f>
        <v>0</v>
      </c>
      <c r="EC30" s="120">
        <f>IF(Q29="次 年 度",EA30,0)</f>
        <v>0</v>
      </c>
      <c r="ED30" s="477"/>
      <c r="EE30" s="125" t="s">
        <v>208</v>
      </c>
      <c r="EF30" s="74">
        <f t="shared" si="46"/>
        <v>0</v>
      </c>
      <c r="EG30" s="100"/>
      <c r="EH30" s="370"/>
      <c r="EI30" s="89"/>
      <c r="EJ30" s="96">
        <f t="shared" si="47"/>
        <v>0</v>
      </c>
      <c r="EK30" s="83">
        <f t="shared" si="74"/>
        <v>0</v>
      </c>
      <c r="EL30" s="83">
        <f>IF(Q29="初 年 度",EK30,0)</f>
        <v>0</v>
      </c>
      <c r="EM30" s="120">
        <f>IF(Q29="次 年 度",EK30,0)</f>
        <v>0</v>
      </c>
      <c r="EN30" s="71">
        <f t="shared" si="9"/>
        <v>0</v>
      </c>
      <c r="EO30" s="83">
        <f t="shared" si="10"/>
        <v>0</v>
      </c>
      <c r="EP30" s="83">
        <f t="shared" si="11"/>
        <v>0</v>
      </c>
      <c r="EQ30" s="83">
        <f t="shared" si="12"/>
        <v>0</v>
      </c>
      <c r="ER30" s="83">
        <f t="shared" si="13"/>
        <v>0</v>
      </c>
      <c r="ES30" s="120">
        <f t="shared" si="14"/>
        <v>0</v>
      </c>
      <c r="ET30" s="136">
        <f t="shared" si="15"/>
        <v>0</v>
      </c>
      <c r="EU30" s="122">
        <f t="shared" si="16"/>
        <v>0</v>
      </c>
      <c r="EV30" s="83">
        <f t="shared" si="17"/>
        <v>0</v>
      </c>
      <c r="EW30" s="83">
        <f t="shared" si="18"/>
        <v>0</v>
      </c>
      <c r="EX30" s="80">
        <f t="shared" si="19"/>
        <v>0</v>
      </c>
      <c r="EY30" s="130">
        <f t="shared" si="20"/>
        <v>0</v>
      </c>
      <c r="EZ30" s="71">
        <f>IF(L29="ブルーベリー（普通栽培）",0,220)</f>
        <v>220</v>
      </c>
      <c r="FA30" s="80">
        <f>IF(L29="ブルーベリー（普通栽培）",0,T30+AD30+AN30)</f>
        <v>0</v>
      </c>
      <c r="FB30" s="83">
        <f>IF(L29="ブルーベリー（普通栽培）",0,U30+AE30+AO30)</f>
        <v>0</v>
      </c>
      <c r="FC30" s="83">
        <f t="shared" si="68"/>
        <v>0</v>
      </c>
      <c r="FD30" s="239">
        <f t="shared" si="21"/>
        <v>0</v>
      </c>
      <c r="FE30" s="83">
        <f>IF(Q29="初 年 度",FC30-GK30,0)</f>
        <v>0</v>
      </c>
      <c r="FF30" s="120">
        <f>IF(Q29="次 年 度",FC30-GK30,0)</f>
        <v>0</v>
      </c>
      <c r="FG30" s="71">
        <f t="shared" si="48"/>
        <v>0</v>
      </c>
      <c r="FH30" s="83">
        <f t="shared" si="48"/>
        <v>0</v>
      </c>
      <c r="FI30" s="83">
        <f t="shared" si="48"/>
        <v>0</v>
      </c>
      <c r="FJ30" s="130">
        <f t="shared" si="48"/>
        <v>0</v>
      </c>
      <c r="FK30" s="314">
        <f>IF(P29="課税事業者（一般課税）",INT(V30*10/110)+INT(W30*10/110),0)</f>
        <v>0</v>
      </c>
      <c r="FL30" s="92">
        <f t="shared" si="22"/>
        <v>0</v>
      </c>
      <c r="FM30" s="102">
        <f>IF(P29="課税事業者（一般課税）",INT(AG30*0.0909090909090909),0)</f>
        <v>0</v>
      </c>
      <c r="FN30" s="343">
        <f t="shared" si="49"/>
        <v>0</v>
      </c>
      <c r="FO30" s="350">
        <f>IF(P29="課税事業者（一般課税）",INT(AP30*10/110)+INT(AQ30*10/110),0)</f>
        <v>0</v>
      </c>
      <c r="FP30" s="115">
        <f t="shared" si="50"/>
        <v>0</v>
      </c>
      <c r="FQ30" s="347">
        <f>IF(P29="課税事業者（一般課税）",INT(BA30*10/110),0)</f>
        <v>0</v>
      </c>
      <c r="FR30" s="92">
        <f t="shared" si="51"/>
        <v>0</v>
      </c>
      <c r="FS30" s="355">
        <f>IF(P29="課税事業者（一般課税）",INT(BL30*10/110),0)</f>
        <v>0</v>
      </c>
      <c r="FT30" s="105">
        <f t="shared" si="52"/>
        <v>0</v>
      </c>
      <c r="FU30" s="355">
        <f>IF(P29="課税事業者（一般課税）",INT(BV30*10/110),0)</f>
        <v>0</v>
      </c>
      <c r="FV30" s="115">
        <f t="shared" si="53"/>
        <v>0</v>
      </c>
      <c r="FW30" s="355">
        <f>IF(P29="課税事業者（一般課税）",INT(CF30*10/110),0)</f>
        <v>0</v>
      </c>
      <c r="FX30" s="105">
        <f t="shared" si="54"/>
        <v>0</v>
      </c>
      <c r="FY30" s="347">
        <f>IF(P29="課税事業者（一般課税）",INT(CT30*10/110)+INT(CU30*10/110),0)</f>
        <v>0</v>
      </c>
      <c r="FZ30" s="92">
        <f t="shared" si="55"/>
        <v>0</v>
      </c>
      <c r="GA30" s="355">
        <f>IF(P29="課税事業者（一般課税）",INT(DF30*10/110),0)</f>
        <v>0</v>
      </c>
      <c r="GB30" s="105">
        <f t="shared" si="56"/>
        <v>0</v>
      </c>
      <c r="GC30" s="354">
        <f>IF(P29="課税事業者（一般課税）",INT(DL30*10/110),0)</f>
        <v>0</v>
      </c>
      <c r="GD30" s="92">
        <f t="shared" si="57"/>
        <v>0</v>
      </c>
      <c r="GE30" s="355">
        <f>IF(P29="課税事業者（一般課税）",INT(DZ30*10/110),0)</f>
        <v>0</v>
      </c>
      <c r="GF30" s="115">
        <f t="shared" si="58"/>
        <v>0</v>
      </c>
      <c r="GG30" s="354">
        <f>IF(P29="課税事業者（一般課税）",INT(EJ30*10/110),0)</f>
        <v>0</v>
      </c>
      <c r="GH30" s="115">
        <f t="shared" si="59"/>
        <v>0</v>
      </c>
      <c r="GI30" s="113">
        <f t="shared" si="60"/>
        <v>0</v>
      </c>
      <c r="GJ30" s="115">
        <f t="shared" si="60"/>
        <v>0</v>
      </c>
      <c r="GK30" s="354">
        <f>IF(P29="課税事業者（一般課税）",INT(FC30*10/110),0)</f>
        <v>0</v>
      </c>
      <c r="GL30" s="140">
        <f t="shared" si="61"/>
        <v>0</v>
      </c>
      <c r="GM30" s="695"/>
    </row>
    <row r="31" spans="1:195" ht="20.100000000000001" customHeight="1">
      <c r="A31" s="667" t="str">
        <f t="shared" ref="A31" si="80">+A29</f>
        <v>北海道</v>
      </c>
      <c r="B31" s="521"/>
      <c r="C31" s="629">
        <f t="shared" si="62"/>
        <v>9</v>
      </c>
      <c r="D31" s="685"/>
      <c r="E31" s="317" t="s">
        <v>258</v>
      </c>
      <c r="F31" s="680"/>
      <c r="G31" s="686"/>
      <c r="H31" s="682"/>
      <c r="I31" s="543"/>
      <c r="J31" s="683"/>
      <c r="K31" s="684"/>
      <c r="L31" s="683"/>
      <c r="M31" s="684"/>
      <c r="N31" s="468" t="e">
        <f t="shared" si="23"/>
        <v>#DIV/0!</v>
      </c>
      <c r="O31" s="689" t="str">
        <f>IF(L31="","",VLOOKUP(L31,'リスト（けさない）'!$Q$3:$R$29,2,0))</f>
        <v/>
      </c>
      <c r="P31" s="536"/>
      <c r="Q31" s="536"/>
      <c r="R31" s="460"/>
      <c r="S31" s="251" t="str">
        <f>IF(U31="","",VLOOKUP(L31,'リスト（けさない）'!$X$3:$Y$29,2,0))</f>
        <v/>
      </c>
      <c r="T31" s="249">
        <f t="shared" si="24"/>
        <v>0</v>
      </c>
      <c r="U31" s="250"/>
      <c r="V31" s="251">
        <f t="shared" si="0"/>
        <v>0</v>
      </c>
      <c r="W31" s="252"/>
      <c r="X31" s="253">
        <f t="shared" si="25"/>
        <v>0</v>
      </c>
      <c r="Y31" s="253">
        <f t="shared" si="1"/>
        <v>0</v>
      </c>
      <c r="Z31" s="332">
        <f>IF(Q31="初 年 度",Y31,0)</f>
        <v>0</v>
      </c>
      <c r="AA31" s="333">
        <f>IF(Q31="次 年 度",Y31,0)</f>
        <v>0</v>
      </c>
      <c r="AB31" s="442"/>
      <c r="AC31" s="73" t="s">
        <v>208</v>
      </c>
      <c r="AD31" s="249">
        <f t="shared" si="26"/>
        <v>0</v>
      </c>
      <c r="AE31" s="427"/>
      <c r="AF31" s="365"/>
      <c r="AG31" s="260"/>
      <c r="AH31" s="254">
        <f t="shared" si="27"/>
        <v>0</v>
      </c>
      <c r="AI31" s="339">
        <f>IF(AG31&gt;0,INT((AG31-FM31)/2),AF31-FM31)</f>
        <v>0</v>
      </c>
      <c r="AJ31" s="335">
        <f>IF(Q31="初 年 度",AI31,0)</f>
        <v>0</v>
      </c>
      <c r="AK31" s="420">
        <f>IF(Q31="次 年 度",AI31,0)</f>
        <v>0</v>
      </c>
      <c r="AL31" s="478"/>
      <c r="AM31" s="251" t="str">
        <f>IF(AO31="","",VLOOKUP(L31,'リスト（けさない）'!$AA$3:$AB$29,2,0))</f>
        <v/>
      </c>
      <c r="AN31" s="254">
        <f t="shared" si="28"/>
        <v>0</v>
      </c>
      <c r="AO31" s="250"/>
      <c r="AP31" s="261">
        <f t="shared" si="29"/>
        <v>0</v>
      </c>
      <c r="AQ31" s="260"/>
      <c r="AR31" s="262">
        <f t="shared" si="30"/>
        <v>0</v>
      </c>
      <c r="AS31" s="338">
        <f t="shared" si="69"/>
        <v>0</v>
      </c>
      <c r="AT31" s="332">
        <f>IF(Q31="初 年 度",AS31,0)</f>
        <v>0</v>
      </c>
      <c r="AU31" s="333">
        <f>IF(Q31="次 年 度",AS31,0)</f>
        <v>0</v>
      </c>
      <c r="AV31" s="478"/>
      <c r="AW31" s="73" t="s">
        <v>208</v>
      </c>
      <c r="AX31" s="254">
        <f t="shared" si="31"/>
        <v>0</v>
      </c>
      <c r="AY31" s="250"/>
      <c r="AZ31" s="369"/>
      <c r="BA31" s="260"/>
      <c r="BB31" s="254">
        <f t="shared" si="32"/>
        <v>0</v>
      </c>
      <c r="BC31" s="338">
        <f t="shared" si="63"/>
        <v>0</v>
      </c>
      <c r="BD31" s="332">
        <f>IF(Q31="初 年 度",BC31,0)</f>
        <v>0</v>
      </c>
      <c r="BE31" s="438">
        <f>IF(Q31="次 年 度",BC31,0)</f>
        <v>0</v>
      </c>
      <c r="BF31" s="478"/>
      <c r="BG31" s="73" t="s">
        <v>208</v>
      </c>
      <c r="BH31" s="254">
        <f t="shared" si="33"/>
        <v>0</v>
      </c>
      <c r="BI31" s="250"/>
      <c r="BJ31" s="369"/>
      <c r="BK31" s="260"/>
      <c r="BL31" s="254">
        <f t="shared" si="34"/>
        <v>0</v>
      </c>
      <c r="BM31" s="339">
        <f t="shared" si="70"/>
        <v>0</v>
      </c>
      <c r="BN31" s="335">
        <f>IF(Q31="初 年 度",BM31,0)</f>
        <v>0</v>
      </c>
      <c r="BO31" s="420">
        <f>IF(Q31="次 年 度",BM31,0)</f>
        <v>0</v>
      </c>
      <c r="BP31" s="478"/>
      <c r="BQ31" s="377" t="s">
        <v>208</v>
      </c>
      <c r="BR31" s="254">
        <f t="shared" si="35"/>
        <v>0</v>
      </c>
      <c r="BS31" s="250"/>
      <c r="BT31" s="369"/>
      <c r="BU31" s="90"/>
      <c r="BV31" s="97">
        <f t="shared" si="36"/>
        <v>0</v>
      </c>
      <c r="BW31" s="339">
        <f t="shared" si="71"/>
        <v>0</v>
      </c>
      <c r="BX31" s="335">
        <f>IF(Q31="初 年 度",BW31,0)</f>
        <v>0</v>
      </c>
      <c r="BY31" s="336">
        <f>IF(Q31="次 年 度",BW31,0)</f>
        <v>0</v>
      </c>
      <c r="BZ31" s="478"/>
      <c r="CA31" s="73" t="s">
        <v>208</v>
      </c>
      <c r="CB31" s="254">
        <f t="shared" si="2"/>
        <v>0</v>
      </c>
      <c r="CC31" s="250"/>
      <c r="CD31" s="369"/>
      <c r="CE31" s="260"/>
      <c r="CF31" s="254">
        <f t="shared" si="37"/>
        <v>0</v>
      </c>
      <c r="CG31" s="338">
        <f t="shared" si="64"/>
        <v>0</v>
      </c>
      <c r="CH31" s="332">
        <f>IF(Q31="初 年 度",CG31,0)</f>
        <v>0</v>
      </c>
      <c r="CI31" s="333">
        <f>IF(Q31="次 年 度",CG31,0)</f>
        <v>0</v>
      </c>
      <c r="CJ31" s="242">
        <f t="shared" si="3"/>
        <v>0</v>
      </c>
      <c r="CK31" s="251">
        <f t="shared" si="4"/>
        <v>0</v>
      </c>
      <c r="CL31" s="251">
        <f t="shared" si="5"/>
        <v>0</v>
      </c>
      <c r="CM31" s="253">
        <f t="shared" si="6"/>
        <v>0</v>
      </c>
      <c r="CN31" s="251">
        <f t="shared" si="7"/>
        <v>0</v>
      </c>
      <c r="CO31" s="268">
        <f t="shared" si="8"/>
        <v>0</v>
      </c>
      <c r="CP31" s="478"/>
      <c r="CQ31" s="251" t="str">
        <f>IF(CS31="","",VLOOKUP(L31,'リスト（けさない）'!$AD$3:$AE$29,2,0))</f>
        <v/>
      </c>
      <c r="CR31" s="249">
        <f t="shared" si="38"/>
        <v>0</v>
      </c>
      <c r="CS31" s="250"/>
      <c r="CT31" s="251">
        <f t="shared" si="65"/>
        <v>0</v>
      </c>
      <c r="CU31" s="260"/>
      <c r="CV31" s="251">
        <f t="shared" si="39"/>
        <v>0</v>
      </c>
      <c r="CW31" s="339">
        <f t="shared" si="72"/>
        <v>0</v>
      </c>
      <c r="CX31" s="335">
        <f>IF(Q31="初 年 度",CW31,0)</f>
        <v>0</v>
      </c>
      <c r="CY31" s="336">
        <f>IF(Q31="次 年 度",CW31,0)</f>
        <v>0</v>
      </c>
      <c r="CZ31" s="478"/>
      <c r="DA31" s="456" t="s">
        <v>208</v>
      </c>
      <c r="DB31" s="249">
        <f t="shared" si="40"/>
        <v>0</v>
      </c>
      <c r="DC31" s="250"/>
      <c r="DD31" s="369"/>
      <c r="DE31" s="260"/>
      <c r="DF31" s="254">
        <f t="shared" si="41"/>
        <v>0</v>
      </c>
      <c r="DG31" s="338">
        <f t="shared" si="66"/>
        <v>0</v>
      </c>
      <c r="DH31" s="332">
        <f>IF(Q31="初 年 度",DG31,0)</f>
        <v>0</v>
      </c>
      <c r="DI31" s="333">
        <f>IF(Q31="次 年 度",DG31,0)</f>
        <v>0</v>
      </c>
      <c r="DJ31" s="478"/>
      <c r="DK31" s="456" t="s">
        <v>208</v>
      </c>
      <c r="DL31" s="249">
        <f t="shared" si="42"/>
        <v>0</v>
      </c>
      <c r="DM31" s="250"/>
      <c r="DN31" s="369"/>
      <c r="DO31" s="260"/>
      <c r="DP31" s="254">
        <f t="shared" si="43"/>
        <v>0</v>
      </c>
      <c r="DQ31" s="339">
        <f t="shared" si="73"/>
        <v>0</v>
      </c>
      <c r="DR31" s="335">
        <f>IF(Q31="初 年 度",DQ31,0)</f>
        <v>0</v>
      </c>
      <c r="DS31" s="336">
        <f>IF(Q31="次 年 度",DQ31,0)</f>
        <v>0</v>
      </c>
      <c r="DT31" s="478"/>
      <c r="DU31" s="456" t="s">
        <v>208</v>
      </c>
      <c r="DV31" s="249">
        <f t="shared" si="44"/>
        <v>0</v>
      </c>
      <c r="DW31" s="250"/>
      <c r="DX31" s="369"/>
      <c r="DY31" s="260"/>
      <c r="DZ31" s="254">
        <f t="shared" si="45"/>
        <v>0</v>
      </c>
      <c r="EA31" s="338">
        <f t="shared" si="67"/>
        <v>0</v>
      </c>
      <c r="EB31" s="332">
        <f>IF(Q31="初 年 度",EA31,0)</f>
        <v>0</v>
      </c>
      <c r="EC31" s="333">
        <f>IF(Q31="次 年 度",EA31,0)</f>
        <v>0</v>
      </c>
      <c r="ED31" s="478"/>
      <c r="EE31" s="456" t="s">
        <v>208</v>
      </c>
      <c r="EF31" s="249">
        <f t="shared" si="46"/>
        <v>0</v>
      </c>
      <c r="EG31" s="250"/>
      <c r="EH31" s="369"/>
      <c r="EI31" s="260"/>
      <c r="EJ31" s="254">
        <f t="shared" si="47"/>
        <v>0</v>
      </c>
      <c r="EK31" s="339">
        <f t="shared" si="74"/>
        <v>0</v>
      </c>
      <c r="EL31" s="335">
        <f>IF(Q31="初 年 度",EK31,0)</f>
        <v>0</v>
      </c>
      <c r="EM31" s="336">
        <f>IF(Q31="次 年 度",EK31,0)</f>
        <v>0</v>
      </c>
      <c r="EN31" s="242">
        <f t="shared" si="9"/>
        <v>0</v>
      </c>
      <c r="EO31" s="253">
        <f t="shared" si="10"/>
        <v>0</v>
      </c>
      <c r="EP31" s="253">
        <f t="shared" si="11"/>
        <v>0</v>
      </c>
      <c r="EQ31" s="253">
        <f t="shared" si="12"/>
        <v>0</v>
      </c>
      <c r="ER31" s="253">
        <f t="shared" si="13"/>
        <v>0</v>
      </c>
      <c r="ES31" s="263">
        <f t="shared" si="14"/>
        <v>0</v>
      </c>
      <c r="ET31" s="276">
        <f t="shared" si="15"/>
        <v>0</v>
      </c>
      <c r="EU31" s="265">
        <f t="shared" si="16"/>
        <v>0</v>
      </c>
      <c r="EV31" s="253">
        <f t="shared" si="17"/>
        <v>0</v>
      </c>
      <c r="EW31" s="253">
        <f t="shared" si="18"/>
        <v>0</v>
      </c>
      <c r="EX31" s="251">
        <f t="shared" si="19"/>
        <v>0</v>
      </c>
      <c r="EY31" s="268">
        <f t="shared" si="20"/>
        <v>0</v>
      </c>
      <c r="EZ31" s="384">
        <f>IF(L31="ブルーベリー（普通栽培）",0,220)</f>
        <v>220</v>
      </c>
      <c r="FA31" s="247">
        <f>IF(L31="ブルーベリー（普通栽培）",0,T31+AD31+AN31)</f>
        <v>0</v>
      </c>
      <c r="FB31" s="247">
        <f>IF(L31="ブルーベリー（普通栽培）",0,U31+AE31+AO31)</f>
        <v>0</v>
      </c>
      <c r="FC31" s="253">
        <f t="shared" si="68"/>
        <v>0</v>
      </c>
      <c r="FD31" s="253">
        <f t="shared" si="21"/>
        <v>0</v>
      </c>
      <c r="FE31" s="253">
        <f>IF(Q31="初 年 度",FC31-GK31,0)</f>
        <v>0</v>
      </c>
      <c r="FF31" s="263">
        <f>IF(Q31="次 年 度",FC31-GK31,0)</f>
        <v>0</v>
      </c>
      <c r="FG31" s="137">
        <f t="shared" si="48"/>
        <v>0</v>
      </c>
      <c r="FH31" s="84">
        <f t="shared" si="48"/>
        <v>0</v>
      </c>
      <c r="FI31" s="84">
        <f t="shared" si="48"/>
        <v>0</v>
      </c>
      <c r="FJ31" s="131">
        <f t="shared" si="48"/>
        <v>0</v>
      </c>
      <c r="FK31" s="228">
        <f>IF(P31="課税事業者（一般課税）",INT(V31*10/110)+INT(W31*10/110),0)</f>
        <v>0</v>
      </c>
      <c r="FL31" s="282">
        <f t="shared" si="22"/>
        <v>0</v>
      </c>
      <c r="FM31" s="283">
        <f>IF(P31="課税事業者（一般課税）",INT(AG31*0.0909090909090909),0)</f>
        <v>0</v>
      </c>
      <c r="FN31" s="344">
        <f t="shared" si="49"/>
        <v>0</v>
      </c>
      <c r="FO31" s="232">
        <f>IF(P31="課税事業者（一般課税）",INT(AP31*10/110)+INT(AQ31*10/110),0)</f>
        <v>0</v>
      </c>
      <c r="FP31" s="286">
        <f t="shared" si="50"/>
        <v>0</v>
      </c>
      <c r="FQ31" s="340">
        <f>IF(P31="課税事業者（一般課税）",INT(BA31*10/110),0)</f>
        <v>0</v>
      </c>
      <c r="FR31" s="282">
        <f t="shared" si="51"/>
        <v>0</v>
      </c>
      <c r="FS31" s="230">
        <f>IF(P31="課税事業者（一般課税）",INT(BL31*10/110),0)</f>
        <v>0</v>
      </c>
      <c r="FT31" s="284">
        <f t="shared" si="52"/>
        <v>0</v>
      </c>
      <c r="FU31" s="230">
        <f>IF(P31="課税事業者（一般課税）",INT(BV31*10/110),0)</f>
        <v>0</v>
      </c>
      <c r="FV31" s="286">
        <f t="shared" si="53"/>
        <v>0</v>
      </c>
      <c r="FW31" s="230">
        <f>IF(P31="課税事業者（一般課税）",INT(CF31*10/110),0)</f>
        <v>0</v>
      </c>
      <c r="FX31" s="284">
        <f t="shared" si="54"/>
        <v>0</v>
      </c>
      <c r="FY31" s="340">
        <f>IF(P31="課税事業者（一般課税）",INT(CT31*10/110)+INT(CU31*10/110),0)</f>
        <v>0</v>
      </c>
      <c r="FZ31" s="282">
        <f t="shared" si="55"/>
        <v>0</v>
      </c>
      <c r="GA31" s="230">
        <f>IF(P31="課税事業者（一般課税）",INT(DF31*10/110),0)</f>
        <v>0</v>
      </c>
      <c r="GB31" s="284">
        <f t="shared" si="56"/>
        <v>0</v>
      </c>
      <c r="GC31" s="353">
        <f>IF(P31="課税事業者（一般課税）",INT(DP31*10/110),0)</f>
        <v>0</v>
      </c>
      <c r="GD31" s="282">
        <f t="shared" si="57"/>
        <v>0</v>
      </c>
      <c r="GE31" s="230">
        <f>IF(P31="課税事業者（一般課税）",INT(DZ31*10/110),0)</f>
        <v>0</v>
      </c>
      <c r="GF31" s="286">
        <f t="shared" si="58"/>
        <v>0</v>
      </c>
      <c r="GG31" s="353">
        <f>IF(P31="課税事業者（一般課税）",INT(EJ31*10/110),0)</f>
        <v>0</v>
      </c>
      <c r="GH31" s="286">
        <f t="shared" si="59"/>
        <v>0</v>
      </c>
      <c r="GI31" s="285">
        <f t="shared" si="60"/>
        <v>0</v>
      </c>
      <c r="GJ31" s="286">
        <f t="shared" si="60"/>
        <v>0</v>
      </c>
      <c r="GK31" s="353">
        <f>IF(P31="課税事業者（一般課税）",INT(FC31*10/110),0)</f>
        <v>0</v>
      </c>
      <c r="GL31" s="288">
        <f t="shared" si="61"/>
        <v>0</v>
      </c>
      <c r="GM31" s="694"/>
    </row>
    <row r="32" spans="1:195" ht="20.100000000000001" customHeight="1" thickBot="1">
      <c r="A32" s="668"/>
      <c r="B32" s="522"/>
      <c r="C32" s="669"/>
      <c r="D32" s="673"/>
      <c r="E32" s="318" t="s">
        <v>256</v>
      </c>
      <c r="F32" s="675"/>
      <c r="G32" s="541"/>
      <c r="H32" s="543"/>
      <c r="I32" s="697"/>
      <c r="J32" s="550"/>
      <c r="K32" s="552"/>
      <c r="L32" s="550"/>
      <c r="M32" s="552"/>
      <c r="N32" s="469" t="e">
        <f t="shared" si="23"/>
        <v>#DIV/0!</v>
      </c>
      <c r="O32" s="690"/>
      <c r="P32" s="537"/>
      <c r="Q32" s="537"/>
      <c r="R32" s="91"/>
      <c r="S32" s="80" t="str">
        <f>IF(U32="","",VLOOKUP(L31,'リスト（けさない）'!$X$3:$Y$29,2,0))</f>
        <v/>
      </c>
      <c r="T32" s="75">
        <f t="shared" si="24"/>
        <v>0</v>
      </c>
      <c r="U32" s="101"/>
      <c r="V32" s="81">
        <f t="shared" si="0"/>
        <v>0</v>
      </c>
      <c r="W32" s="79"/>
      <c r="X32" s="85">
        <f t="shared" si="25"/>
        <v>0</v>
      </c>
      <c r="Y32" s="83">
        <f t="shared" si="1"/>
        <v>0</v>
      </c>
      <c r="Z32" s="394">
        <f>IF(Q31="初 年 度",Y32,0)</f>
        <v>0</v>
      </c>
      <c r="AA32" s="395">
        <f>IF(Q31="次 年 度",Y32,0)</f>
        <v>0</v>
      </c>
      <c r="AB32" s="443"/>
      <c r="AC32" s="126" t="s">
        <v>208</v>
      </c>
      <c r="AD32" s="75">
        <f t="shared" si="26"/>
        <v>0</v>
      </c>
      <c r="AE32" s="424"/>
      <c r="AF32" s="365"/>
      <c r="AG32" s="91"/>
      <c r="AH32" s="94">
        <f t="shared" si="27"/>
        <v>0</v>
      </c>
      <c r="AI32" s="96">
        <f>IF(AG31&gt;0,INT((AG32-FM32)/2),AF32-FM32)</f>
        <v>0</v>
      </c>
      <c r="AJ32" s="96">
        <f>IF(Q31="初 年 度",AI32,0)</f>
        <v>0</v>
      </c>
      <c r="AK32" s="421">
        <f>IF(Q31="次 年 度",AI32,0)</f>
        <v>0</v>
      </c>
      <c r="AL32" s="475"/>
      <c r="AM32" s="81" t="str">
        <f>IF(AO32="","",VLOOKUP(L31,'リスト（けさない）'!$AA$3:$AB$29,2,0))</f>
        <v/>
      </c>
      <c r="AN32" s="94">
        <f t="shared" si="28"/>
        <v>0</v>
      </c>
      <c r="AO32" s="101"/>
      <c r="AP32" s="106">
        <f t="shared" si="29"/>
        <v>0</v>
      </c>
      <c r="AQ32" s="91"/>
      <c r="AR32" s="110">
        <f t="shared" si="30"/>
        <v>0</v>
      </c>
      <c r="AS32" s="334">
        <f t="shared" si="69"/>
        <v>0</v>
      </c>
      <c r="AT32" s="334">
        <f>IF(Q31="初 年 度",AS32,0)</f>
        <v>0</v>
      </c>
      <c r="AU32" s="337">
        <f>IF(Q31="次 年 度",AS32,0)</f>
        <v>0</v>
      </c>
      <c r="AV32" s="475"/>
      <c r="AW32" s="126" t="s">
        <v>208</v>
      </c>
      <c r="AX32" s="94">
        <f t="shared" si="31"/>
        <v>0</v>
      </c>
      <c r="AY32" s="101"/>
      <c r="AZ32" s="370"/>
      <c r="BA32" s="91"/>
      <c r="BB32" s="94">
        <f t="shared" si="32"/>
        <v>0</v>
      </c>
      <c r="BC32" s="80">
        <f t="shared" si="63"/>
        <v>0</v>
      </c>
      <c r="BD32" s="83">
        <f>IF(Q31="初 年 度",BC32,0)</f>
        <v>0</v>
      </c>
      <c r="BE32" s="122">
        <f>IF(Q31="次 年 度",BC32,0)</f>
        <v>0</v>
      </c>
      <c r="BF32" s="475"/>
      <c r="BG32" s="126" t="s">
        <v>208</v>
      </c>
      <c r="BH32" s="94">
        <f t="shared" si="33"/>
        <v>0</v>
      </c>
      <c r="BI32" s="101"/>
      <c r="BJ32" s="370"/>
      <c r="BK32" s="91"/>
      <c r="BL32" s="94">
        <f t="shared" si="34"/>
        <v>0</v>
      </c>
      <c r="BM32" s="83">
        <f t="shared" si="70"/>
        <v>0</v>
      </c>
      <c r="BN32" s="83">
        <f>IF(Q31="初 年 度",BM32,0)</f>
        <v>0</v>
      </c>
      <c r="BO32" s="122">
        <f>IF(Q31="次 年 度",BM32,0)</f>
        <v>0</v>
      </c>
      <c r="BP32" s="475"/>
      <c r="BQ32" s="378" t="s">
        <v>208</v>
      </c>
      <c r="BR32" s="94">
        <f t="shared" si="35"/>
        <v>0</v>
      </c>
      <c r="BS32" s="101"/>
      <c r="BT32" s="370"/>
      <c r="BU32" s="91"/>
      <c r="BV32" s="94">
        <f t="shared" si="36"/>
        <v>0</v>
      </c>
      <c r="BW32" s="83">
        <f t="shared" si="71"/>
        <v>0</v>
      </c>
      <c r="BX32" s="83">
        <f>IF(Q31="初 年 度",BW32,0)</f>
        <v>0</v>
      </c>
      <c r="BY32" s="120">
        <f>IF(Q31="次 年 度",BW32,0)</f>
        <v>0</v>
      </c>
      <c r="BZ32" s="475"/>
      <c r="CA32" s="126" t="s">
        <v>208</v>
      </c>
      <c r="CB32" s="94">
        <f t="shared" si="2"/>
        <v>0</v>
      </c>
      <c r="CC32" s="101"/>
      <c r="CD32" s="370"/>
      <c r="CE32" s="91"/>
      <c r="CF32" s="94">
        <f t="shared" si="37"/>
        <v>0</v>
      </c>
      <c r="CG32" s="83">
        <f t="shared" si="64"/>
        <v>0</v>
      </c>
      <c r="CH32" s="83">
        <f>IF(Q31="初 年 度",CG32,0)</f>
        <v>0</v>
      </c>
      <c r="CI32" s="120">
        <f>IF(Q31="次 年 度",CG32,0)</f>
        <v>0</v>
      </c>
      <c r="CJ32" s="69">
        <f t="shared" si="3"/>
        <v>0</v>
      </c>
      <c r="CK32" s="81">
        <f t="shared" si="4"/>
        <v>0</v>
      </c>
      <c r="CL32" s="81">
        <f t="shared" si="5"/>
        <v>0</v>
      </c>
      <c r="CM32" s="85">
        <f t="shared" si="6"/>
        <v>0</v>
      </c>
      <c r="CN32" s="81">
        <f t="shared" si="7"/>
        <v>0</v>
      </c>
      <c r="CO32" s="132">
        <f t="shared" si="8"/>
        <v>0</v>
      </c>
      <c r="CP32" s="475"/>
      <c r="CQ32" s="81" t="str">
        <f>IF(CS32="","",VLOOKUP(L31,'リスト（けさない）'!$AD$3:$AE$29,2,0))</f>
        <v/>
      </c>
      <c r="CR32" s="75">
        <f t="shared" si="38"/>
        <v>0</v>
      </c>
      <c r="CS32" s="101"/>
      <c r="CT32" s="81">
        <f t="shared" si="65"/>
        <v>0</v>
      </c>
      <c r="CU32" s="91"/>
      <c r="CV32" s="81">
        <f t="shared" si="39"/>
        <v>0</v>
      </c>
      <c r="CW32" s="80">
        <f t="shared" si="72"/>
        <v>0</v>
      </c>
      <c r="CX32" s="83">
        <f>IF(Q31="初 年 度",CW32,0)</f>
        <v>0</v>
      </c>
      <c r="CY32" s="120">
        <f>IF(Q31="次 年 度",CW32,0)</f>
        <v>0</v>
      </c>
      <c r="CZ32" s="475"/>
      <c r="DA32" s="126" t="s">
        <v>208</v>
      </c>
      <c r="DB32" s="75">
        <f t="shared" si="40"/>
        <v>0</v>
      </c>
      <c r="DC32" s="101"/>
      <c r="DD32" s="370"/>
      <c r="DE32" s="91"/>
      <c r="DF32" s="94">
        <f t="shared" si="41"/>
        <v>0</v>
      </c>
      <c r="DG32" s="83">
        <f t="shared" si="66"/>
        <v>0</v>
      </c>
      <c r="DH32" s="83">
        <f>IF(Q31="初 年 度",DG32,0)</f>
        <v>0</v>
      </c>
      <c r="DI32" s="120">
        <f>IF(Q31="次 年 度",DG32,0)</f>
        <v>0</v>
      </c>
      <c r="DJ32" s="475"/>
      <c r="DK32" s="126" t="s">
        <v>208</v>
      </c>
      <c r="DL32" s="75">
        <f t="shared" si="42"/>
        <v>0</v>
      </c>
      <c r="DM32" s="101"/>
      <c r="DN32" s="370"/>
      <c r="DO32" s="91"/>
      <c r="DP32" s="94">
        <f t="shared" si="43"/>
        <v>0</v>
      </c>
      <c r="DQ32" s="83">
        <f t="shared" si="73"/>
        <v>0</v>
      </c>
      <c r="DR32" s="83">
        <f>IF(Q31="初 年 度",DQ32,0)</f>
        <v>0</v>
      </c>
      <c r="DS32" s="120">
        <f>IF(Q31="次 年 度",DQ32,0)</f>
        <v>0</v>
      </c>
      <c r="DT32" s="475"/>
      <c r="DU32" s="126" t="s">
        <v>208</v>
      </c>
      <c r="DV32" s="75">
        <f t="shared" si="44"/>
        <v>0</v>
      </c>
      <c r="DW32" s="101"/>
      <c r="DX32" s="370"/>
      <c r="DY32" s="91"/>
      <c r="DZ32" s="94">
        <f t="shared" si="45"/>
        <v>0</v>
      </c>
      <c r="EA32" s="83">
        <f t="shared" si="67"/>
        <v>0</v>
      </c>
      <c r="EB32" s="83">
        <f>IF(Q31="初 年 度",EA32,0)</f>
        <v>0</v>
      </c>
      <c r="EC32" s="120">
        <f>IF(Q31="次 年 度",EA32,0)</f>
        <v>0</v>
      </c>
      <c r="ED32" s="475"/>
      <c r="EE32" s="126" t="s">
        <v>208</v>
      </c>
      <c r="EF32" s="75">
        <f t="shared" si="46"/>
        <v>0</v>
      </c>
      <c r="EG32" s="101"/>
      <c r="EH32" s="370"/>
      <c r="EI32" s="91"/>
      <c r="EJ32" s="94">
        <f t="shared" si="47"/>
        <v>0</v>
      </c>
      <c r="EK32" s="83">
        <f t="shared" si="74"/>
        <v>0</v>
      </c>
      <c r="EL32" s="83">
        <f>IF(Q31="初 年 度",EK32,0)</f>
        <v>0</v>
      </c>
      <c r="EM32" s="120">
        <f>IF(Q31="次 年 度",EK32,0)</f>
        <v>0</v>
      </c>
      <c r="EN32" s="69">
        <f t="shared" si="9"/>
        <v>0</v>
      </c>
      <c r="EO32" s="83">
        <f t="shared" si="10"/>
        <v>0</v>
      </c>
      <c r="EP32" s="85">
        <f t="shared" si="11"/>
        <v>0</v>
      </c>
      <c r="EQ32" s="85">
        <f t="shared" si="12"/>
        <v>0</v>
      </c>
      <c r="ER32" s="85">
        <f t="shared" si="13"/>
        <v>0</v>
      </c>
      <c r="ES32" s="119">
        <f t="shared" si="14"/>
        <v>0</v>
      </c>
      <c r="ET32" s="138">
        <f t="shared" si="15"/>
        <v>0</v>
      </c>
      <c r="EU32" s="123">
        <f t="shared" si="16"/>
        <v>0</v>
      </c>
      <c r="EV32" s="85">
        <f t="shared" si="17"/>
        <v>0</v>
      </c>
      <c r="EW32" s="85">
        <f t="shared" si="18"/>
        <v>0</v>
      </c>
      <c r="EX32" s="81">
        <f t="shared" si="19"/>
        <v>0</v>
      </c>
      <c r="EY32" s="132">
        <f t="shared" si="20"/>
        <v>0</v>
      </c>
      <c r="EZ32" s="71">
        <f>IF(L31="ブルーベリー（普通栽培）",0,220)</f>
        <v>220</v>
      </c>
      <c r="FA32" s="80">
        <f>IF(L31="ブルーベリー（普通栽培）",0,T32+AD32+AN32)</f>
        <v>0</v>
      </c>
      <c r="FB32" s="83">
        <f>IF(L31="ブルーベリー（普通栽培）",0,U32+AE32+AO32)</f>
        <v>0</v>
      </c>
      <c r="FC32" s="85">
        <f t="shared" si="68"/>
        <v>0</v>
      </c>
      <c r="FD32" s="117">
        <f t="shared" si="21"/>
        <v>0</v>
      </c>
      <c r="FE32" s="117">
        <f>IF(Q31="初 年 度",FC32-GK32,0)</f>
        <v>0</v>
      </c>
      <c r="FF32" s="118">
        <f>IF(Q31="次 年 度",FC32-GK32,0)</f>
        <v>0</v>
      </c>
      <c r="FG32" s="138">
        <f t="shared" ref="FG32:FJ49" si="81">SUM(EV32,FC32)</f>
        <v>0</v>
      </c>
      <c r="FH32" s="85">
        <f t="shared" si="81"/>
        <v>0</v>
      </c>
      <c r="FI32" s="85">
        <f t="shared" si="81"/>
        <v>0</v>
      </c>
      <c r="FJ32" s="132">
        <f t="shared" si="81"/>
        <v>0</v>
      </c>
      <c r="FK32" s="314">
        <f>IF(P31="課税事業者（一般課税）",INT(V32*10/110)+INT(W32*10/110),0)</f>
        <v>0</v>
      </c>
      <c r="FL32" s="93">
        <f t="shared" si="22"/>
        <v>0</v>
      </c>
      <c r="FM32" s="103">
        <f>IF(P31="課税事業者（一般課税）",INT(AG32*0.0909090909090909),0)</f>
        <v>0</v>
      </c>
      <c r="FN32" s="341">
        <f t="shared" si="49"/>
        <v>0</v>
      </c>
      <c r="FO32" s="350">
        <f>IF(P31="課税事業者（一般課税）",INT(AP32*10/110)+INT(AQ32*10/110),0)</f>
        <v>0</v>
      </c>
      <c r="FP32" s="116">
        <f t="shared" si="50"/>
        <v>0</v>
      </c>
      <c r="FQ32" s="347">
        <f>IF(P31="課税事業者（一般課税）",INT(BA32*10/110),0)</f>
        <v>0</v>
      </c>
      <c r="FR32" s="93">
        <f t="shared" si="51"/>
        <v>0</v>
      </c>
      <c r="FS32" s="355">
        <f>IF(P31="課税事業者（一般課税）",INT(BL32*10/110),0)</f>
        <v>0</v>
      </c>
      <c r="FT32" s="104">
        <f t="shared" si="52"/>
        <v>0</v>
      </c>
      <c r="FU32" s="355">
        <f>IF(P31="課税事業者（一般課税）",INT(BV32*10/110),0)</f>
        <v>0</v>
      </c>
      <c r="FV32" s="116">
        <f t="shared" si="53"/>
        <v>0</v>
      </c>
      <c r="FW32" s="355">
        <f>IF(P31="課税事業者（一般課税）",INT(CF32*10/110),0)</f>
        <v>0</v>
      </c>
      <c r="FX32" s="104">
        <f t="shared" si="54"/>
        <v>0</v>
      </c>
      <c r="FY32" s="347">
        <f>IF(P31="課税事業者（一般課税）",INT(CT32*10/110)+INT(CU32*10/110),0)</f>
        <v>0</v>
      </c>
      <c r="FZ32" s="93">
        <f t="shared" si="55"/>
        <v>0</v>
      </c>
      <c r="GA32" s="355">
        <f>IF(P31="課税事業者（一般課税）",INT(DF32*10/110),0)</f>
        <v>0</v>
      </c>
      <c r="GB32" s="104">
        <f t="shared" si="56"/>
        <v>0</v>
      </c>
      <c r="GC32" s="354">
        <f>IF(P31="課税事業者（一般課税）",INT(DL32*10/110),0)</f>
        <v>0</v>
      </c>
      <c r="GD32" s="93">
        <f t="shared" si="57"/>
        <v>0</v>
      </c>
      <c r="GE32" s="355">
        <f>IF(P31="課税事業者（一般課税）",INT(DZ32*10/110),0)</f>
        <v>0</v>
      </c>
      <c r="GF32" s="116">
        <f t="shared" si="58"/>
        <v>0</v>
      </c>
      <c r="GG32" s="354">
        <f>IF(P31="課税事業者（一般課税）",INT(EJ32*10/110),0)</f>
        <v>0</v>
      </c>
      <c r="GH32" s="116">
        <f t="shared" si="59"/>
        <v>0</v>
      </c>
      <c r="GI32" s="114">
        <f t="shared" ref="GI32:GJ49" si="82">SUM(FK32,FM32,FO32,FQ32,FS32,FU32,FW32,FY32,GA32,GC32,GE32,GG32)</f>
        <v>0</v>
      </c>
      <c r="GJ32" s="116">
        <f t="shared" si="82"/>
        <v>0</v>
      </c>
      <c r="GK32" s="354">
        <f>IF(P31="課税事業者（一般課税）",INT(FC32*10/110),0)</f>
        <v>0</v>
      </c>
      <c r="GL32" s="139">
        <f t="shared" si="61"/>
        <v>0</v>
      </c>
      <c r="GM32" s="695"/>
    </row>
    <row r="33" spans="1:195" ht="20.100000000000001" customHeight="1">
      <c r="A33" s="667" t="str">
        <f t="shared" ref="A33" si="83">+A31</f>
        <v>北海道</v>
      </c>
      <c r="B33" s="521"/>
      <c r="C33" s="629">
        <f t="shared" si="62"/>
        <v>10</v>
      </c>
      <c r="D33" s="685"/>
      <c r="E33" s="317" t="s">
        <v>258</v>
      </c>
      <c r="F33" s="680"/>
      <c r="G33" s="686"/>
      <c r="H33" s="682"/>
      <c r="I33" s="543"/>
      <c r="J33" s="683"/>
      <c r="K33" s="684"/>
      <c r="L33" s="683"/>
      <c r="M33" s="684"/>
      <c r="N33" s="466" t="e">
        <f t="shared" si="23"/>
        <v>#DIV/0!</v>
      </c>
      <c r="O33" s="689" t="str">
        <f>IF(L33="","",VLOOKUP(L33,'リスト（けさない）'!$Q$3:$R$29,2,0))</f>
        <v/>
      </c>
      <c r="P33" s="536"/>
      <c r="Q33" s="536"/>
      <c r="R33" s="473"/>
      <c r="S33" s="251" t="str">
        <f>IF(U33="","",VLOOKUP(L33,'リスト（けさない）'!$X$3:$Y$29,2,0))</f>
        <v/>
      </c>
      <c r="T33" s="243">
        <f t="shared" si="24"/>
        <v>0</v>
      </c>
      <c r="U33" s="244"/>
      <c r="V33" s="245">
        <f t="shared" si="0"/>
        <v>0</v>
      </c>
      <c r="W33" s="246"/>
      <c r="X33" s="247">
        <f t="shared" si="25"/>
        <v>0</v>
      </c>
      <c r="Y33" s="253">
        <f t="shared" si="1"/>
        <v>0</v>
      </c>
      <c r="Z33" s="332">
        <f>IF(Q33="初 年 度",Y33,0)</f>
        <v>0</v>
      </c>
      <c r="AA33" s="333">
        <f>IF(Q33="次 年 度",Y33,0)</f>
        <v>0</v>
      </c>
      <c r="AB33" s="444"/>
      <c r="AC33" s="124" t="s">
        <v>133</v>
      </c>
      <c r="AD33" s="243">
        <f t="shared" si="26"/>
        <v>0</v>
      </c>
      <c r="AE33" s="425"/>
      <c r="AF33" s="365"/>
      <c r="AG33" s="255"/>
      <c r="AH33" s="248">
        <f t="shared" si="27"/>
        <v>0</v>
      </c>
      <c r="AI33" s="339">
        <f>IF(AG33&gt;0,INT((AG33-FM33)/2),AF33-FM33)</f>
        <v>0</v>
      </c>
      <c r="AJ33" s="335">
        <f>IF(Q33="初 年 度",AI33,0)</f>
        <v>0</v>
      </c>
      <c r="AK33" s="420">
        <f>IF(Q33="次 年 度",AI33,0)</f>
        <v>0</v>
      </c>
      <c r="AL33" s="476"/>
      <c r="AM33" s="245" t="str">
        <f>IF(AO33="","",VLOOKUP(L33,'リスト（けさない）'!$AA$3:$AB$29,2,0))</f>
        <v/>
      </c>
      <c r="AN33" s="248">
        <f t="shared" si="28"/>
        <v>0</v>
      </c>
      <c r="AO33" s="244"/>
      <c r="AP33" s="257">
        <f t="shared" si="29"/>
        <v>0</v>
      </c>
      <c r="AQ33" s="255"/>
      <c r="AR33" s="258">
        <f t="shared" si="30"/>
        <v>0</v>
      </c>
      <c r="AS33" s="338">
        <f t="shared" si="69"/>
        <v>0</v>
      </c>
      <c r="AT33" s="332">
        <f>IF(Q33="初 年 度",AS33,0)</f>
        <v>0</v>
      </c>
      <c r="AU33" s="333">
        <f>IF(Q33="次 年 度",AS33,0)</f>
        <v>0</v>
      </c>
      <c r="AV33" s="476"/>
      <c r="AW33" s="124" t="s">
        <v>208</v>
      </c>
      <c r="AX33" s="248">
        <f t="shared" si="31"/>
        <v>0</v>
      </c>
      <c r="AY33" s="244"/>
      <c r="AZ33" s="369"/>
      <c r="BA33" s="255"/>
      <c r="BB33" s="248">
        <f t="shared" si="32"/>
        <v>0</v>
      </c>
      <c r="BC33" s="338">
        <f t="shared" si="63"/>
        <v>0</v>
      </c>
      <c r="BD33" s="332">
        <f>IF(Q33="初 年 度",BC33,0)</f>
        <v>0</v>
      </c>
      <c r="BE33" s="438">
        <f>IF(Q33="次 年 度",BC33,0)</f>
        <v>0</v>
      </c>
      <c r="BF33" s="476"/>
      <c r="BG33" s="124" t="s">
        <v>208</v>
      </c>
      <c r="BH33" s="248">
        <f t="shared" si="33"/>
        <v>0</v>
      </c>
      <c r="BI33" s="244"/>
      <c r="BJ33" s="369"/>
      <c r="BK33" s="255"/>
      <c r="BL33" s="248">
        <f t="shared" si="34"/>
        <v>0</v>
      </c>
      <c r="BM33" s="339">
        <f t="shared" si="70"/>
        <v>0</v>
      </c>
      <c r="BN33" s="335">
        <f>IF(Q33="初 年 度",BM33,0)</f>
        <v>0</v>
      </c>
      <c r="BO33" s="420">
        <f>IF(Q33="次 年 度",BM33,0)</f>
        <v>0</v>
      </c>
      <c r="BP33" s="476"/>
      <c r="BQ33" s="376" t="s">
        <v>208</v>
      </c>
      <c r="BR33" s="248">
        <f t="shared" si="35"/>
        <v>0</v>
      </c>
      <c r="BS33" s="244"/>
      <c r="BT33" s="369"/>
      <c r="BU33" s="88"/>
      <c r="BV33" s="95">
        <f t="shared" si="36"/>
        <v>0</v>
      </c>
      <c r="BW33" s="339">
        <f t="shared" si="71"/>
        <v>0</v>
      </c>
      <c r="BX33" s="335">
        <f>IF(Q33="初 年 度",BW33,0)</f>
        <v>0</v>
      </c>
      <c r="BY33" s="336">
        <f>IF(Q33="次 年 度",BW33,0)</f>
        <v>0</v>
      </c>
      <c r="BZ33" s="476"/>
      <c r="CA33" s="124" t="s">
        <v>208</v>
      </c>
      <c r="CB33" s="248">
        <f t="shared" si="2"/>
        <v>0</v>
      </c>
      <c r="CC33" s="244"/>
      <c r="CD33" s="369"/>
      <c r="CE33" s="255"/>
      <c r="CF33" s="248">
        <f t="shared" si="37"/>
        <v>0</v>
      </c>
      <c r="CG33" s="338">
        <f t="shared" si="64"/>
        <v>0</v>
      </c>
      <c r="CH33" s="332">
        <f>IF(Q33="初 年 度",CG33,0)</f>
        <v>0</v>
      </c>
      <c r="CI33" s="333">
        <f>IF(Q33="次 年 度",CG33,0)</f>
        <v>0</v>
      </c>
      <c r="CJ33" s="256">
        <f t="shared" si="3"/>
        <v>0</v>
      </c>
      <c r="CK33" s="245">
        <f t="shared" si="4"/>
        <v>0</v>
      </c>
      <c r="CL33" s="245">
        <f t="shared" si="5"/>
        <v>0</v>
      </c>
      <c r="CM33" s="247">
        <f t="shared" si="6"/>
        <v>0</v>
      </c>
      <c r="CN33" s="245">
        <f t="shared" si="7"/>
        <v>0</v>
      </c>
      <c r="CO33" s="266">
        <f t="shared" si="8"/>
        <v>0</v>
      </c>
      <c r="CP33" s="476"/>
      <c r="CQ33" s="245" t="str">
        <f>IF(CS33="","",VLOOKUP(L33,'リスト（けさない）'!$AD$3:$AE$29,2,0))</f>
        <v/>
      </c>
      <c r="CR33" s="243">
        <f t="shared" si="38"/>
        <v>0</v>
      </c>
      <c r="CS33" s="244"/>
      <c r="CT33" s="245">
        <f t="shared" si="65"/>
        <v>0</v>
      </c>
      <c r="CU33" s="255"/>
      <c r="CV33" s="245">
        <f t="shared" si="39"/>
        <v>0</v>
      </c>
      <c r="CW33" s="339">
        <f t="shared" si="72"/>
        <v>0</v>
      </c>
      <c r="CX33" s="335">
        <f>IF(Q33="初 年 度",CW33,0)</f>
        <v>0</v>
      </c>
      <c r="CY33" s="336">
        <f>IF(Q33="次 年 度",CW33,0)</f>
        <v>0</v>
      </c>
      <c r="CZ33" s="476"/>
      <c r="DA33" s="124" t="s">
        <v>133</v>
      </c>
      <c r="DB33" s="243">
        <f t="shared" si="40"/>
        <v>0</v>
      </c>
      <c r="DC33" s="244"/>
      <c r="DD33" s="369"/>
      <c r="DE33" s="255"/>
      <c r="DF33" s="248">
        <f t="shared" si="41"/>
        <v>0</v>
      </c>
      <c r="DG33" s="338">
        <f t="shared" si="66"/>
        <v>0</v>
      </c>
      <c r="DH33" s="332">
        <f>IF(Q33="初 年 度",DG33,0)</f>
        <v>0</v>
      </c>
      <c r="DI33" s="333">
        <f>IF(Q33="次 年 度",DG33,0)</f>
        <v>0</v>
      </c>
      <c r="DJ33" s="476"/>
      <c r="DK33" s="458" t="s">
        <v>133</v>
      </c>
      <c r="DL33" s="243">
        <f t="shared" si="42"/>
        <v>0</v>
      </c>
      <c r="DM33" s="244"/>
      <c r="DN33" s="369"/>
      <c r="DO33" s="255"/>
      <c r="DP33" s="248">
        <f t="shared" si="43"/>
        <v>0</v>
      </c>
      <c r="DQ33" s="339">
        <f t="shared" si="73"/>
        <v>0</v>
      </c>
      <c r="DR33" s="335">
        <f>IF(Q33="初 年 度",DQ33,0)</f>
        <v>0</v>
      </c>
      <c r="DS33" s="336">
        <f>IF(Q33="次 年 度",DQ33,0)</f>
        <v>0</v>
      </c>
      <c r="DT33" s="476"/>
      <c r="DU33" s="458" t="s">
        <v>133</v>
      </c>
      <c r="DV33" s="243">
        <f t="shared" si="44"/>
        <v>0</v>
      </c>
      <c r="DW33" s="244"/>
      <c r="DX33" s="369"/>
      <c r="DY33" s="255"/>
      <c r="DZ33" s="248">
        <f t="shared" si="45"/>
        <v>0</v>
      </c>
      <c r="EA33" s="338">
        <f t="shared" si="67"/>
        <v>0</v>
      </c>
      <c r="EB33" s="332">
        <f>IF(Q33="初 年 度",EA33,0)</f>
        <v>0</v>
      </c>
      <c r="EC33" s="333">
        <f>IF(Q33="次 年 度",EA33,0)</f>
        <v>0</v>
      </c>
      <c r="ED33" s="476"/>
      <c r="EE33" s="458" t="s">
        <v>133</v>
      </c>
      <c r="EF33" s="243">
        <f t="shared" si="46"/>
        <v>0</v>
      </c>
      <c r="EG33" s="244"/>
      <c r="EH33" s="369"/>
      <c r="EI33" s="255"/>
      <c r="EJ33" s="248">
        <f t="shared" si="47"/>
        <v>0</v>
      </c>
      <c r="EK33" s="339">
        <f t="shared" si="74"/>
        <v>0</v>
      </c>
      <c r="EL33" s="335">
        <f>IF(Q33="初 年 度",EK33,0)</f>
        <v>0</v>
      </c>
      <c r="EM33" s="336">
        <f>IF(Q33="次 年 度",EK33,0)</f>
        <v>0</v>
      </c>
      <c r="EN33" s="256">
        <f t="shared" si="9"/>
        <v>0</v>
      </c>
      <c r="EO33" s="247">
        <f t="shared" si="10"/>
        <v>0</v>
      </c>
      <c r="EP33" s="247">
        <f t="shared" si="11"/>
        <v>0</v>
      </c>
      <c r="EQ33" s="247">
        <f t="shared" si="12"/>
        <v>0</v>
      </c>
      <c r="ER33" s="247">
        <f t="shared" si="13"/>
        <v>0</v>
      </c>
      <c r="ES33" s="259">
        <f t="shared" si="14"/>
        <v>0</v>
      </c>
      <c r="ET33" s="272">
        <f t="shared" si="15"/>
        <v>0</v>
      </c>
      <c r="EU33" s="264">
        <f t="shared" si="16"/>
        <v>0</v>
      </c>
      <c r="EV33" s="247">
        <f t="shared" si="17"/>
        <v>0</v>
      </c>
      <c r="EW33" s="247">
        <f t="shared" si="18"/>
        <v>0</v>
      </c>
      <c r="EX33" s="245">
        <f t="shared" si="19"/>
        <v>0</v>
      </c>
      <c r="EY33" s="266">
        <f t="shared" si="20"/>
        <v>0</v>
      </c>
      <c r="EZ33" s="383">
        <f>IF(L33="ブルーベリー（普通栽培）",0,220)</f>
        <v>220</v>
      </c>
      <c r="FA33" s="247">
        <f>IF(L33="ブルーベリー（普通栽培）",0,T33+AD33+AN33)</f>
        <v>0</v>
      </c>
      <c r="FB33" s="247">
        <f>IF(L33="ブルーベリー（普通栽培）",0,U33+AE33+AO33)</f>
        <v>0</v>
      </c>
      <c r="FC33" s="247">
        <f t="shared" si="68"/>
        <v>0</v>
      </c>
      <c r="FD33" s="247">
        <f t="shared" si="21"/>
        <v>0</v>
      </c>
      <c r="FE33" s="247">
        <f>IF(Q33="初 年 度",FC33-GK33,0)</f>
        <v>0</v>
      </c>
      <c r="FF33" s="259">
        <f>IF(Q33="次 年 度",FC33-GK33,0)</f>
        <v>0</v>
      </c>
      <c r="FG33" s="135">
        <f t="shared" si="81"/>
        <v>0</v>
      </c>
      <c r="FH33" s="82">
        <f t="shared" si="81"/>
        <v>0</v>
      </c>
      <c r="FI33" s="82">
        <f t="shared" si="81"/>
        <v>0</v>
      </c>
      <c r="FJ33" s="129">
        <f t="shared" si="81"/>
        <v>0</v>
      </c>
      <c r="FK33" s="228">
        <f>IF(P33="課税事業者（一般課税）",INT(V33*10/110)+INT(W33*10/110),0)</f>
        <v>0</v>
      </c>
      <c r="FL33" s="277">
        <f t="shared" si="22"/>
        <v>0</v>
      </c>
      <c r="FM33" s="278">
        <f>IF(P33="課税事業者（一般課税）",INT(AG33*0.0909090909090909),0)</f>
        <v>0</v>
      </c>
      <c r="FN33" s="342">
        <f t="shared" si="49"/>
        <v>0</v>
      </c>
      <c r="FO33" s="232">
        <f>IF(P33="課税事業者（一般課税）",INT(AP33*10/110)+INT(AQ33*10/110),0)</f>
        <v>0</v>
      </c>
      <c r="FP33" s="281">
        <f t="shared" si="50"/>
        <v>0</v>
      </c>
      <c r="FQ33" s="340">
        <f>IF(P33="課税事業者（一般課税）",INT(BA33*10/110),0)</f>
        <v>0</v>
      </c>
      <c r="FR33" s="277">
        <f t="shared" si="51"/>
        <v>0</v>
      </c>
      <c r="FS33" s="230">
        <f>IF(P33="課税事業者（一般課税）",INT(BL33*10/110),0)</f>
        <v>0</v>
      </c>
      <c r="FT33" s="279">
        <f t="shared" si="52"/>
        <v>0</v>
      </c>
      <c r="FU33" s="230">
        <f>IF(P33="課税事業者（一般課税）",INT(BV33*10/110),0)</f>
        <v>0</v>
      </c>
      <c r="FV33" s="281">
        <f t="shared" si="53"/>
        <v>0</v>
      </c>
      <c r="FW33" s="230">
        <f>IF(P33="課税事業者（一般課税）",INT(CF33*10/110),0)</f>
        <v>0</v>
      </c>
      <c r="FX33" s="279">
        <f t="shared" si="54"/>
        <v>0</v>
      </c>
      <c r="FY33" s="340">
        <f>IF(P33="課税事業者（一般課税）",INT(CT33*10/110)+INT(CU33*10/110),0)</f>
        <v>0</v>
      </c>
      <c r="FZ33" s="277">
        <f t="shared" si="55"/>
        <v>0</v>
      </c>
      <c r="GA33" s="230">
        <f>IF(P33="課税事業者（一般課税）",INT(DF33*10/110),0)</f>
        <v>0</v>
      </c>
      <c r="GB33" s="279">
        <f t="shared" si="56"/>
        <v>0</v>
      </c>
      <c r="GC33" s="353">
        <f>IF(P33="課税事業者（一般課税）",INT(DP33*10/110),0)</f>
        <v>0</v>
      </c>
      <c r="GD33" s="277">
        <f t="shared" si="57"/>
        <v>0</v>
      </c>
      <c r="GE33" s="230">
        <f>IF(P33="課税事業者（一般課税）",INT(DZ33*10/110),0)</f>
        <v>0</v>
      </c>
      <c r="GF33" s="281">
        <f t="shared" si="58"/>
        <v>0</v>
      </c>
      <c r="GG33" s="353">
        <f>IF(P33="課税事業者（一般課税）",INT(EJ33*10/110),0)</f>
        <v>0</v>
      </c>
      <c r="GH33" s="281">
        <f t="shared" si="59"/>
        <v>0</v>
      </c>
      <c r="GI33" s="280">
        <f t="shared" si="82"/>
        <v>0</v>
      </c>
      <c r="GJ33" s="281">
        <f t="shared" si="82"/>
        <v>0</v>
      </c>
      <c r="GK33" s="353">
        <f>IF(P33="課税事業者（一般課税）",INT(FC33*10/110),0)</f>
        <v>0</v>
      </c>
      <c r="GL33" s="287">
        <f t="shared" si="61"/>
        <v>0</v>
      </c>
      <c r="GM33" s="694"/>
    </row>
    <row r="34" spans="1:195" ht="20.100000000000001" customHeight="1">
      <c r="A34" s="668"/>
      <c r="B34" s="522"/>
      <c r="C34" s="669"/>
      <c r="D34" s="673"/>
      <c r="E34" s="316" t="s">
        <v>256</v>
      </c>
      <c r="F34" s="675"/>
      <c r="G34" s="541"/>
      <c r="H34" s="543"/>
      <c r="I34" s="697"/>
      <c r="J34" s="550"/>
      <c r="K34" s="552"/>
      <c r="L34" s="550"/>
      <c r="M34" s="552"/>
      <c r="N34" s="467" t="e">
        <f t="shared" si="23"/>
        <v>#DIV/0!</v>
      </c>
      <c r="O34" s="690"/>
      <c r="P34" s="537"/>
      <c r="Q34" s="537"/>
      <c r="R34" s="89"/>
      <c r="S34" s="80" t="str">
        <f>IF(U34="","",VLOOKUP(L33,'リスト（けさない）'!$X$3:$Y$29,2,0))</f>
        <v/>
      </c>
      <c r="T34" s="74">
        <f t="shared" si="24"/>
        <v>0</v>
      </c>
      <c r="U34" s="100"/>
      <c r="V34" s="80">
        <f t="shared" si="0"/>
        <v>0</v>
      </c>
      <c r="W34" s="78"/>
      <c r="X34" s="83">
        <f t="shared" si="25"/>
        <v>0</v>
      </c>
      <c r="Y34" s="83">
        <f t="shared" si="1"/>
        <v>0</v>
      </c>
      <c r="Z34" s="394">
        <f>IF(Q33="初 年 度",Y34,0)</f>
        <v>0</v>
      </c>
      <c r="AA34" s="395">
        <f>IF(Q33="次 年 度",Y34,0)</f>
        <v>0</v>
      </c>
      <c r="AB34" s="445"/>
      <c r="AC34" s="125" t="s">
        <v>133</v>
      </c>
      <c r="AD34" s="74">
        <f t="shared" si="26"/>
        <v>0</v>
      </c>
      <c r="AE34" s="426"/>
      <c r="AF34" s="370"/>
      <c r="AG34" s="89"/>
      <c r="AH34" s="96">
        <f t="shared" si="27"/>
        <v>0</v>
      </c>
      <c r="AI34" s="96">
        <f>IF(AG33&gt;0,INT((AG34-FM34)/2),AF34-FM34)</f>
        <v>0</v>
      </c>
      <c r="AJ34" s="96">
        <f>IF(Q33="初 年 度",AI34,0)</f>
        <v>0</v>
      </c>
      <c r="AK34" s="421">
        <f>IF(Q33="次 年 度",AI34,0)</f>
        <v>0</v>
      </c>
      <c r="AL34" s="477"/>
      <c r="AM34" s="80" t="str">
        <f>IF(AO34="","",VLOOKUP(L33,'リスト（けさない）'!$AA$3:$AB$29,2,0))</f>
        <v/>
      </c>
      <c r="AN34" s="96">
        <f t="shared" si="28"/>
        <v>0</v>
      </c>
      <c r="AO34" s="100"/>
      <c r="AP34" s="107">
        <f t="shared" si="29"/>
        <v>0</v>
      </c>
      <c r="AQ34" s="89"/>
      <c r="AR34" s="111">
        <f t="shared" si="30"/>
        <v>0</v>
      </c>
      <c r="AS34" s="334">
        <f t="shared" si="69"/>
        <v>0</v>
      </c>
      <c r="AT34" s="334">
        <f>IF(Q33="初 年 度",AS34,0)</f>
        <v>0</v>
      </c>
      <c r="AU34" s="337">
        <f>IF(Q33="次 年 度",AS34,0)</f>
        <v>0</v>
      </c>
      <c r="AV34" s="477"/>
      <c r="AW34" s="125" t="s">
        <v>208</v>
      </c>
      <c r="AX34" s="96">
        <f t="shared" si="31"/>
        <v>0</v>
      </c>
      <c r="AY34" s="100"/>
      <c r="AZ34" s="370"/>
      <c r="BA34" s="89"/>
      <c r="BB34" s="96">
        <f t="shared" si="32"/>
        <v>0</v>
      </c>
      <c r="BC34" s="80">
        <f t="shared" si="63"/>
        <v>0</v>
      </c>
      <c r="BD34" s="83">
        <f>IF(Q33="初 年 度",BC34,0)</f>
        <v>0</v>
      </c>
      <c r="BE34" s="122">
        <f>IF(Q33="次 年 度",BC34,0)</f>
        <v>0</v>
      </c>
      <c r="BF34" s="477"/>
      <c r="BG34" s="125" t="s">
        <v>208</v>
      </c>
      <c r="BH34" s="96">
        <f t="shared" si="33"/>
        <v>0</v>
      </c>
      <c r="BI34" s="100"/>
      <c r="BJ34" s="370"/>
      <c r="BK34" s="89"/>
      <c r="BL34" s="96">
        <f t="shared" si="34"/>
        <v>0</v>
      </c>
      <c r="BM34" s="83">
        <f t="shared" si="70"/>
        <v>0</v>
      </c>
      <c r="BN34" s="83">
        <f>IF(Q33="初 年 度",BM34,0)</f>
        <v>0</v>
      </c>
      <c r="BO34" s="122">
        <f>IF(Q33="次 年 度",BM34,0)</f>
        <v>0</v>
      </c>
      <c r="BP34" s="477"/>
      <c r="BQ34" s="375" t="s">
        <v>208</v>
      </c>
      <c r="BR34" s="96">
        <f t="shared" si="35"/>
        <v>0</v>
      </c>
      <c r="BS34" s="100"/>
      <c r="BT34" s="370"/>
      <c r="BU34" s="89"/>
      <c r="BV34" s="96">
        <f t="shared" si="36"/>
        <v>0</v>
      </c>
      <c r="BW34" s="83">
        <f t="shared" si="71"/>
        <v>0</v>
      </c>
      <c r="BX34" s="83">
        <f>IF(Q33="初 年 度",BW34,0)</f>
        <v>0</v>
      </c>
      <c r="BY34" s="120">
        <f>IF(Q33="次 年 度",BW34,0)</f>
        <v>0</v>
      </c>
      <c r="BZ34" s="477"/>
      <c r="CA34" s="125" t="s">
        <v>228</v>
      </c>
      <c r="CB34" s="96">
        <f t="shared" si="2"/>
        <v>0</v>
      </c>
      <c r="CC34" s="100"/>
      <c r="CD34" s="370"/>
      <c r="CE34" s="89"/>
      <c r="CF34" s="96">
        <f t="shared" si="37"/>
        <v>0</v>
      </c>
      <c r="CG34" s="83">
        <f t="shared" si="64"/>
        <v>0</v>
      </c>
      <c r="CH34" s="83">
        <f>IF(Q33="初 年 度",CG34,0)</f>
        <v>0</v>
      </c>
      <c r="CI34" s="120">
        <f>IF(Q33="次 年 度",CG34,0)</f>
        <v>0</v>
      </c>
      <c r="CJ34" s="71">
        <f t="shared" si="3"/>
        <v>0</v>
      </c>
      <c r="CK34" s="80">
        <f t="shared" si="4"/>
        <v>0</v>
      </c>
      <c r="CL34" s="80">
        <f t="shared" si="5"/>
        <v>0</v>
      </c>
      <c r="CM34" s="83">
        <f t="shared" si="6"/>
        <v>0</v>
      </c>
      <c r="CN34" s="80">
        <f t="shared" si="7"/>
        <v>0</v>
      </c>
      <c r="CO34" s="130">
        <f t="shared" si="8"/>
        <v>0</v>
      </c>
      <c r="CP34" s="477"/>
      <c r="CQ34" s="80" t="str">
        <f>IF(CS34="","",VLOOKUP(L33,'リスト（けさない）'!$AD$3:$AE$29,2,0))</f>
        <v/>
      </c>
      <c r="CR34" s="74">
        <f t="shared" si="38"/>
        <v>0</v>
      </c>
      <c r="CS34" s="100"/>
      <c r="CT34" s="80">
        <f t="shared" si="65"/>
        <v>0</v>
      </c>
      <c r="CU34" s="89"/>
      <c r="CV34" s="80">
        <f t="shared" si="39"/>
        <v>0</v>
      </c>
      <c r="CW34" s="80">
        <f t="shared" si="72"/>
        <v>0</v>
      </c>
      <c r="CX34" s="83">
        <f>IF(Q33="初 年 度",CW34,0)</f>
        <v>0</v>
      </c>
      <c r="CY34" s="120">
        <f>IF(Q33="次 年 度",CW34,0)</f>
        <v>0</v>
      </c>
      <c r="CZ34" s="477"/>
      <c r="DA34" s="125" t="s">
        <v>133</v>
      </c>
      <c r="DB34" s="74">
        <f t="shared" si="40"/>
        <v>0</v>
      </c>
      <c r="DC34" s="100"/>
      <c r="DD34" s="370"/>
      <c r="DE34" s="89"/>
      <c r="DF34" s="96">
        <f t="shared" si="41"/>
        <v>0</v>
      </c>
      <c r="DG34" s="83">
        <f t="shared" si="66"/>
        <v>0</v>
      </c>
      <c r="DH34" s="83">
        <f>IF(Q33="初 年 度",DG34,0)</f>
        <v>0</v>
      </c>
      <c r="DI34" s="120">
        <f>IF(Q33="次 年 度",DG34,0)</f>
        <v>0</v>
      </c>
      <c r="DJ34" s="477"/>
      <c r="DK34" s="125" t="s">
        <v>133</v>
      </c>
      <c r="DL34" s="74">
        <f t="shared" si="42"/>
        <v>0</v>
      </c>
      <c r="DM34" s="100"/>
      <c r="DN34" s="370"/>
      <c r="DO34" s="89"/>
      <c r="DP34" s="96">
        <f t="shared" si="43"/>
        <v>0</v>
      </c>
      <c r="DQ34" s="83">
        <f t="shared" si="73"/>
        <v>0</v>
      </c>
      <c r="DR34" s="83">
        <f>IF(Q33="初 年 度",DQ34,0)</f>
        <v>0</v>
      </c>
      <c r="DS34" s="120">
        <f>IF(Q33="次 年 度",DQ34,0)</f>
        <v>0</v>
      </c>
      <c r="DT34" s="477"/>
      <c r="DU34" s="125" t="s">
        <v>133</v>
      </c>
      <c r="DV34" s="74">
        <f t="shared" si="44"/>
        <v>0</v>
      </c>
      <c r="DW34" s="100"/>
      <c r="DX34" s="370"/>
      <c r="DY34" s="89"/>
      <c r="DZ34" s="96">
        <f t="shared" si="45"/>
        <v>0</v>
      </c>
      <c r="EA34" s="83">
        <f t="shared" si="67"/>
        <v>0</v>
      </c>
      <c r="EB34" s="83">
        <f>IF(Q33="初 年 度",EA34,0)</f>
        <v>0</v>
      </c>
      <c r="EC34" s="120">
        <f>IF(Q33="次 年 度",EA34,0)</f>
        <v>0</v>
      </c>
      <c r="ED34" s="477"/>
      <c r="EE34" s="125" t="s">
        <v>133</v>
      </c>
      <c r="EF34" s="74">
        <f t="shared" si="46"/>
        <v>0</v>
      </c>
      <c r="EG34" s="100"/>
      <c r="EH34" s="370"/>
      <c r="EI34" s="89"/>
      <c r="EJ34" s="96">
        <f t="shared" si="47"/>
        <v>0</v>
      </c>
      <c r="EK34" s="83">
        <f t="shared" si="74"/>
        <v>0</v>
      </c>
      <c r="EL34" s="83">
        <f>IF(Q33="初 年 度",EK34,0)</f>
        <v>0</v>
      </c>
      <c r="EM34" s="120">
        <f>IF(Q33="次 年 度",EK34,0)</f>
        <v>0</v>
      </c>
      <c r="EN34" s="71">
        <f t="shared" si="9"/>
        <v>0</v>
      </c>
      <c r="EO34" s="83">
        <f t="shared" si="10"/>
        <v>0</v>
      </c>
      <c r="EP34" s="83">
        <f t="shared" si="11"/>
        <v>0</v>
      </c>
      <c r="EQ34" s="83">
        <f t="shared" si="12"/>
        <v>0</v>
      </c>
      <c r="ER34" s="83">
        <f t="shared" si="13"/>
        <v>0</v>
      </c>
      <c r="ES34" s="120">
        <f t="shared" si="14"/>
        <v>0</v>
      </c>
      <c r="ET34" s="136">
        <f t="shared" si="15"/>
        <v>0</v>
      </c>
      <c r="EU34" s="122">
        <f t="shared" si="16"/>
        <v>0</v>
      </c>
      <c r="EV34" s="83">
        <f t="shared" si="17"/>
        <v>0</v>
      </c>
      <c r="EW34" s="83">
        <f t="shared" si="18"/>
        <v>0</v>
      </c>
      <c r="EX34" s="80">
        <f t="shared" si="19"/>
        <v>0</v>
      </c>
      <c r="EY34" s="130">
        <f t="shared" si="20"/>
        <v>0</v>
      </c>
      <c r="EZ34" s="71">
        <f>IF(L33="ブルーベリー（普通栽培）",0,220)</f>
        <v>220</v>
      </c>
      <c r="FA34" s="80">
        <f>IF(L33="ブルーベリー（普通栽培）",0,T34+AD34+AN34)</f>
        <v>0</v>
      </c>
      <c r="FB34" s="83">
        <f>IF(L33="ブルーベリー（普通栽培）",0,U34+AE34+AO34)</f>
        <v>0</v>
      </c>
      <c r="FC34" s="83">
        <f t="shared" si="68"/>
        <v>0</v>
      </c>
      <c r="FD34" s="239">
        <f t="shared" si="21"/>
        <v>0</v>
      </c>
      <c r="FE34" s="117">
        <f>IF(Q33="初 年 度",FC34-GK34,0)</f>
        <v>0</v>
      </c>
      <c r="FF34" s="118">
        <f>IF(Q33="次 年 度",FC34-GK34,0)</f>
        <v>0</v>
      </c>
      <c r="FG34" s="136">
        <f t="shared" si="81"/>
        <v>0</v>
      </c>
      <c r="FH34" s="83">
        <f t="shared" si="81"/>
        <v>0</v>
      </c>
      <c r="FI34" s="83">
        <f t="shared" si="81"/>
        <v>0</v>
      </c>
      <c r="FJ34" s="130">
        <f t="shared" si="81"/>
        <v>0</v>
      </c>
      <c r="FK34" s="314">
        <f>IF(P33="課税事業者（一般課税）",INT(V34*10/110)+INT(W34*10/110),0)</f>
        <v>0</v>
      </c>
      <c r="FL34" s="92">
        <f t="shared" si="22"/>
        <v>0</v>
      </c>
      <c r="FM34" s="102">
        <f>IF(P33="課税事業者（一般課税）",INT(AG34*0.0909090909090909),0)</f>
        <v>0</v>
      </c>
      <c r="FN34" s="343">
        <f t="shared" si="49"/>
        <v>0</v>
      </c>
      <c r="FO34" s="350">
        <f>IF(P33="課税事業者（一般課税）",INT(AP34*10/110)+INT(AQ34*10/110),0)</f>
        <v>0</v>
      </c>
      <c r="FP34" s="115">
        <f t="shared" si="50"/>
        <v>0</v>
      </c>
      <c r="FQ34" s="347">
        <f>IF(P33="課税事業者（一般課税）",INT(BA34*10/110),0)</f>
        <v>0</v>
      </c>
      <c r="FR34" s="92">
        <f t="shared" si="51"/>
        <v>0</v>
      </c>
      <c r="FS34" s="355">
        <f>IF(P33="課税事業者（一般課税）",INT(BL34*10/110),0)</f>
        <v>0</v>
      </c>
      <c r="FT34" s="105">
        <f t="shared" si="52"/>
        <v>0</v>
      </c>
      <c r="FU34" s="355">
        <f>IF(P33="課税事業者（一般課税）",INT(BV34*10/110),0)</f>
        <v>0</v>
      </c>
      <c r="FV34" s="115">
        <f t="shared" si="53"/>
        <v>0</v>
      </c>
      <c r="FW34" s="355">
        <f>IF(P33="課税事業者（一般課税）",INT(CF34*10/110),0)</f>
        <v>0</v>
      </c>
      <c r="FX34" s="105">
        <f t="shared" si="54"/>
        <v>0</v>
      </c>
      <c r="FY34" s="347">
        <f>IF(P33="課税事業者（一般課税）",INT(CT34*10/110)+INT(CU34*10/110),0)</f>
        <v>0</v>
      </c>
      <c r="FZ34" s="92">
        <f t="shared" si="55"/>
        <v>0</v>
      </c>
      <c r="GA34" s="355">
        <f>IF(P33="課税事業者（一般課税）",INT(DF34*10/110),0)</f>
        <v>0</v>
      </c>
      <c r="GB34" s="105">
        <f t="shared" si="56"/>
        <v>0</v>
      </c>
      <c r="GC34" s="354">
        <f>IF(P33="課税事業者（一般課税）",INT(DL34*10/110),0)</f>
        <v>0</v>
      </c>
      <c r="GD34" s="92">
        <f t="shared" si="57"/>
        <v>0</v>
      </c>
      <c r="GE34" s="355">
        <f>IF(P33="課税事業者（一般課税）",INT(DZ34*10/110),0)</f>
        <v>0</v>
      </c>
      <c r="GF34" s="115">
        <f t="shared" si="58"/>
        <v>0</v>
      </c>
      <c r="GG34" s="354">
        <f>IF(P33="課税事業者（一般課税）",INT(EJ34*10/110),0)</f>
        <v>0</v>
      </c>
      <c r="GH34" s="115">
        <f t="shared" si="59"/>
        <v>0</v>
      </c>
      <c r="GI34" s="113">
        <f t="shared" si="82"/>
        <v>0</v>
      </c>
      <c r="GJ34" s="115">
        <f t="shared" si="82"/>
        <v>0</v>
      </c>
      <c r="GK34" s="354">
        <f>IF(P33="課税事業者（一般課税）",INT(FC34*10/110),0)</f>
        <v>0</v>
      </c>
      <c r="GL34" s="140">
        <f t="shared" si="61"/>
        <v>0</v>
      </c>
      <c r="GM34" s="695"/>
    </row>
    <row r="35" spans="1:195" ht="20.100000000000001" customHeight="1">
      <c r="A35" s="667" t="str">
        <f t="shared" ref="A35" si="84">+A33</f>
        <v>北海道</v>
      </c>
      <c r="B35" s="521"/>
      <c r="C35" s="629">
        <f t="shared" si="62"/>
        <v>11</v>
      </c>
      <c r="D35" s="685"/>
      <c r="E35" s="317" t="s">
        <v>258</v>
      </c>
      <c r="F35" s="680"/>
      <c r="G35" s="686"/>
      <c r="H35" s="682"/>
      <c r="I35" s="543"/>
      <c r="J35" s="683"/>
      <c r="K35" s="684"/>
      <c r="L35" s="683"/>
      <c r="M35" s="684"/>
      <c r="N35" s="468" t="e">
        <f t="shared" si="23"/>
        <v>#DIV/0!</v>
      </c>
      <c r="O35" s="689" t="str">
        <f>IF(L35="","",VLOOKUP(L35,'リスト（けさない）'!$Q$3:$R$29,2,0))</f>
        <v/>
      </c>
      <c r="P35" s="536"/>
      <c r="Q35" s="536"/>
      <c r="R35" s="473"/>
      <c r="S35" s="251" t="str">
        <f>IF(U35="","",VLOOKUP(L35,'リスト（けさない）'!$X$3:$Y$29,2,0))</f>
        <v/>
      </c>
      <c r="T35" s="243">
        <f t="shared" si="24"/>
        <v>0</v>
      </c>
      <c r="U35" s="244"/>
      <c r="V35" s="245">
        <f t="shared" si="0"/>
        <v>0</v>
      </c>
      <c r="W35" s="246"/>
      <c r="X35" s="247">
        <f t="shared" si="25"/>
        <v>0</v>
      </c>
      <c r="Y35" s="253">
        <f t="shared" si="1"/>
        <v>0</v>
      </c>
      <c r="Z35" s="332">
        <f>IF(Q35="初 年 度",Y35,0)</f>
        <v>0</v>
      </c>
      <c r="AA35" s="333">
        <f>IF(Q35="次 年 度",Y35,0)</f>
        <v>0</v>
      </c>
      <c r="AB35" s="444"/>
      <c r="AC35" s="124" t="s">
        <v>208</v>
      </c>
      <c r="AD35" s="243">
        <f t="shared" si="26"/>
        <v>0</v>
      </c>
      <c r="AE35" s="425"/>
      <c r="AF35" s="369"/>
      <c r="AG35" s="255"/>
      <c r="AH35" s="248">
        <f t="shared" si="27"/>
        <v>0</v>
      </c>
      <c r="AI35" s="339">
        <f>IF(AG35&gt;0,INT((AG35-FM35)/2),AF35-FM35)</f>
        <v>0</v>
      </c>
      <c r="AJ35" s="335">
        <f>IF(Q35="初 年 度",AI35,0)</f>
        <v>0</v>
      </c>
      <c r="AK35" s="420">
        <f>IF(Q35="次 年 度",AI35,0)</f>
        <v>0</v>
      </c>
      <c r="AL35" s="476"/>
      <c r="AM35" s="245" t="str">
        <f>IF(AO35="","",VLOOKUP(L35,'リスト（けさない）'!$AA$3:$AB$29,2,0))</f>
        <v/>
      </c>
      <c r="AN35" s="248">
        <f t="shared" si="28"/>
        <v>0</v>
      </c>
      <c r="AO35" s="244"/>
      <c r="AP35" s="257">
        <f t="shared" si="29"/>
        <v>0</v>
      </c>
      <c r="AQ35" s="255"/>
      <c r="AR35" s="258">
        <f t="shared" si="30"/>
        <v>0</v>
      </c>
      <c r="AS35" s="338">
        <f t="shared" si="69"/>
        <v>0</v>
      </c>
      <c r="AT35" s="332">
        <f>IF(Q35="初 年 度",AS35,0)</f>
        <v>0</v>
      </c>
      <c r="AU35" s="333">
        <f>IF(Q35="次 年 度",AS35,0)</f>
        <v>0</v>
      </c>
      <c r="AV35" s="476"/>
      <c r="AW35" s="124" t="s">
        <v>208</v>
      </c>
      <c r="AX35" s="248">
        <f t="shared" si="31"/>
        <v>0</v>
      </c>
      <c r="AY35" s="244"/>
      <c r="AZ35" s="369"/>
      <c r="BA35" s="255"/>
      <c r="BB35" s="248">
        <f t="shared" si="32"/>
        <v>0</v>
      </c>
      <c r="BC35" s="338">
        <f t="shared" si="63"/>
        <v>0</v>
      </c>
      <c r="BD35" s="332">
        <f>IF(Q35="初 年 度",BC35,0)</f>
        <v>0</v>
      </c>
      <c r="BE35" s="438">
        <f>IF(Q35="次 年 度",BC35,0)</f>
        <v>0</v>
      </c>
      <c r="BF35" s="476"/>
      <c r="BG35" s="124" t="s">
        <v>208</v>
      </c>
      <c r="BH35" s="248">
        <f t="shared" si="33"/>
        <v>0</v>
      </c>
      <c r="BI35" s="244"/>
      <c r="BJ35" s="369"/>
      <c r="BK35" s="255"/>
      <c r="BL35" s="248">
        <f t="shared" si="34"/>
        <v>0</v>
      </c>
      <c r="BM35" s="339">
        <f t="shared" si="70"/>
        <v>0</v>
      </c>
      <c r="BN35" s="335">
        <f>IF(Q35="初 年 度",BM35,0)</f>
        <v>0</v>
      </c>
      <c r="BO35" s="420">
        <f>IF(Q35="次 年 度",BM35,0)</f>
        <v>0</v>
      </c>
      <c r="BP35" s="476"/>
      <c r="BQ35" s="376" t="s">
        <v>208</v>
      </c>
      <c r="BR35" s="248">
        <f t="shared" si="35"/>
        <v>0</v>
      </c>
      <c r="BS35" s="244"/>
      <c r="BT35" s="369"/>
      <c r="BU35" s="88"/>
      <c r="BV35" s="95">
        <f t="shared" si="36"/>
        <v>0</v>
      </c>
      <c r="BW35" s="339">
        <f t="shared" si="71"/>
        <v>0</v>
      </c>
      <c r="BX35" s="335">
        <f>IF(Q35="初 年 度",BW35,0)</f>
        <v>0</v>
      </c>
      <c r="BY35" s="336">
        <f>IF(Q35="次 年 度",BW35,0)</f>
        <v>0</v>
      </c>
      <c r="BZ35" s="476"/>
      <c r="CA35" s="124" t="s">
        <v>208</v>
      </c>
      <c r="CB35" s="248">
        <f t="shared" si="2"/>
        <v>0</v>
      </c>
      <c r="CC35" s="244"/>
      <c r="CD35" s="369"/>
      <c r="CE35" s="255"/>
      <c r="CF35" s="248">
        <f t="shared" si="37"/>
        <v>0</v>
      </c>
      <c r="CG35" s="338">
        <f t="shared" si="64"/>
        <v>0</v>
      </c>
      <c r="CH35" s="332">
        <f>IF(Q35="初 年 度",CG35,0)</f>
        <v>0</v>
      </c>
      <c r="CI35" s="333">
        <f>IF(Q35="次 年 度",CG35,0)</f>
        <v>0</v>
      </c>
      <c r="CJ35" s="256">
        <f t="shared" si="3"/>
        <v>0</v>
      </c>
      <c r="CK35" s="245">
        <f t="shared" si="4"/>
        <v>0</v>
      </c>
      <c r="CL35" s="245">
        <f t="shared" si="5"/>
        <v>0</v>
      </c>
      <c r="CM35" s="247">
        <f t="shared" si="6"/>
        <v>0</v>
      </c>
      <c r="CN35" s="245">
        <f t="shared" si="7"/>
        <v>0</v>
      </c>
      <c r="CO35" s="266">
        <f t="shared" si="8"/>
        <v>0</v>
      </c>
      <c r="CP35" s="476"/>
      <c r="CQ35" s="251" t="str">
        <f>IF(CS35="","",VLOOKUP(L35,'リスト（けさない）'!$AD$3:$AE$29,2,0))</f>
        <v/>
      </c>
      <c r="CR35" s="267">
        <f t="shared" si="38"/>
        <v>0</v>
      </c>
      <c r="CS35" s="244"/>
      <c r="CT35" s="245">
        <f t="shared" si="65"/>
        <v>0</v>
      </c>
      <c r="CU35" s="255"/>
      <c r="CV35" s="245">
        <f t="shared" si="39"/>
        <v>0</v>
      </c>
      <c r="CW35" s="339">
        <f t="shared" si="72"/>
        <v>0</v>
      </c>
      <c r="CX35" s="335">
        <f>IF(Q35="初 年 度",CW35,0)</f>
        <v>0</v>
      </c>
      <c r="CY35" s="336">
        <f>IF(Q35="次 年 度",CW35,0)</f>
        <v>0</v>
      </c>
      <c r="CZ35" s="476"/>
      <c r="DA35" s="124" t="s">
        <v>208</v>
      </c>
      <c r="DB35" s="267">
        <f t="shared" si="40"/>
        <v>0</v>
      </c>
      <c r="DC35" s="244"/>
      <c r="DD35" s="369"/>
      <c r="DE35" s="255"/>
      <c r="DF35" s="248">
        <f t="shared" si="41"/>
        <v>0</v>
      </c>
      <c r="DG35" s="338">
        <f t="shared" si="66"/>
        <v>0</v>
      </c>
      <c r="DH35" s="332">
        <f>IF(Q35="初 年 度",DG35,0)</f>
        <v>0</v>
      </c>
      <c r="DI35" s="333">
        <f>IF(Q35="次 年 度",DG35,0)</f>
        <v>0</v>
      </c>
      <c r="DJ35" s="476"/>
      <c r="DK35" s="458" t="s">
        <v>208</v>
      </c>
      <c r="DL35" s="267">
        <f t="shared" si="42"/>
        <v>0</v>
      </c>
      <c r="DM35" s="244"/>
      <c r="DN35" s="369"/>
      <c r="DO35" s="255"/>
      <c r="DP35" s="248">
        <f t="shared" si="43"/>
        <v>0</v>
      </c>
      <c r="DQ35" s="339">
        <f t="shared" si="73"/>
        <v>0</v>
      </c>
      <c r="DR35" s="335">
        <f>IF(Q35="初 年 度",DQ35,0)</f>
        <v>0</v>
      </c>
      <c r="DS35" s="336">
        <f>IF(Q35="次 年 度",DQ35,0)</f>
        <v>0</v>
      </c>
      <c r="DT35" s="476"/>
      <c r="DU35" s="458" t="s">
        <v>208</v>
      </c>
      <c r="DV35" s="267">
        <f t="shared" si="44"/>
        <v>0</v>
      </c>
      <c r="DW35" s="244"/>
      <c r="DX35" s="369"/>
      <c r="DY35" s="255"/>
      <c r="DZ35" s="248">
        <f t="shared" si="45"/>
        <v>0</v>
      </c>
      <c r="EA35" s="338">
        <f t="shared" si="67"/>
        <v>0</v>
      </c>
      <c r="EB35" s="332">
        <f>IF(Q35="初 年 度",EA35,0)</f>
        <v>0</v>
      </c>
      <c r="EC35" s="333">
        <f>IF(Q35="次 年 度",EA35,0)</f>
        <v>0</v>
      </c>
      <c r="ED35" s="476"/>
      <c r="EE35" s="458" t="s">
        <v>208</v>
      </c>
      <c r="EF35" s="267">
        <f t="shared" si="46"/>
        <v>0</v>
      </c>
      <c r="EG35" s="244"/>
      <c r="EH35" s="369"/>
      <c r="EI35" s="255"/>
      <c r="EJ35" s="248">
        <f t="shared" si="47"/>
        <v>0</v>
      </c>
      <c r="EK35" s="339">
        <f t="shared" si="74"/>
        <v>0</v>
      </c>
      <c r="EL35" s="335">
        <f>IF(Q35="初 年 度",EK35,0)</f>
        <v>0</v>
      </c>
      <c r="EM35" s="336">
        <f>IF(Q35="次 年 度",EK35,0)</f>
        <v>0</v>
      </c>
      <c r="EN35" s="256">
        <f t="shared" si="9"/>
        <v>0</v>
      </c>
      <c r="EO35" s="247">
        <f t="shared" si="10"/>
        <v>0</v>
      </c>
      <c r="EP35" s="247">
        <f t="shared" si="11"/>
        <v>0</v>
      </c>
      <c r="EQ35" s="247">
        <f t="shared" si="12"/>
        <v>0</v>
      </c>
      <c r="ER35" s="247">
        <f t="shared" si="13"/>
        <v>0</v>
      </c>
      <c r="ES35" s="259">
        <f t="shared" si="14"/>
        <v>0</v>
      </c>
      <c r="ET35" s="272">
        <f t="shared" si="15"/>
        <v>0</v>
      </c>
      <c r="EU35" s="264">
        <f t="shared" si="16"/>
        <v>0</v>
      </c>
      <c r="EV35" s="247">
        <f t="shared" si="17"/>
        <v>0</v>
      </c>
      <c r="EW35" s="247">
        <f t="shared" si="18"/>
        <v>0</v>
      </c>
      <c r="EX35" s="245">
        <f t="shared" si="19"/>
        <v>0</v>
      </c>
      <c r="EY35" s="266">
        <f t="shared" si="20"/>
        <v>0</v>
      </c>
      <c r="EZ35" s="383">
        <f>IF(L35="ブルーベリー（普通栽培）",0,220)</f>
        <v>220</v>
      </c>
      <c r="FA35" s="247">
        <f>IF(L35="ブルーベリー（普通栽培）",0,T35+AD35+AN35)</f>
        <v>0</v>
      </c>
      <c r="FB35" s="247">
        <f>IF(L35="ブルーベリー（普通栽培）",0,U35+AE35+AO35)</f>
        <v>0</v>
      </c>
      <c r="FC35" s="247">
        <f t="shared" si="68"/>
        <v>0</v>
      </c>
      <c r="FD35" s="253">
        <f t="shared" si="21"/>
        <v>0</v>
      </c>
      <c r="FE35" s="247">
        <f>IF(Q35="初 年 度",FC35-GK35,0)</f>
        <v>0</v>
      </c>
      <c r="FF35" s="259">
        <f>IF(Q35="次 年 度",FC35-GK35,0)</f>
        <v>0</v>
      </c>
      <c r="FG35" s="135">
        <f t="shared" si="81"/>
        <v>0</v>
      </c>
      <c r="FH35" s="82">
        <f t="shared" si="81"/>
        <v>0</v>
      </c>
      <c r="FI35" s="82">
        <f t="shared" si="81"/>
        <v>0</v>
      </c>
      <c r="FJ35" s="129">
        <f t="shared" si="81"/>
        <v>0</v>
      </c>
      <c r="FK35" s="228">
        <f>IF(P35="課税事業者（一般課税）",INT(V35*10/110)+INT(W35*10/110),0)</f>
        <v>0</v>
      </c>
      <c r="FL35" s="277">
        <f t="shared" si="22"/>
        <v>0</v>
      </c>
      <c r="FM35" s="278">
        <f>IF(P35="課税事業者（一般課税）",INT(AG35*0.0909090909090909),0)</f>
        <v>0</v>
      </c>
      <c r="FN35" s="342">
        <f t="shared" si="49"/>
        <v>0</v>
      </c>
      <c r="FO35" s="232">
        <f>IF(P35="課税事業者（一般課税）",INT(AP35*10/110)+INT(AQ35*10/110),0)</f>
        <v>0</v>
      </c>
      <c r="FP35" s="281">
        <f t="shared" si="50"/>
        <v>0</v>
      </c>
      <c r="FQ35" s="340">
        <f>IF(P35="課税事業者（一般課税）",INT(BA35*10/110),0)</f>
        <v>0</v>
      </c>
      <c r="FR35" s="277">
        <f t="shared" si="51"/>
        <v>0</v>
      </c>
      <c r="FS35" s="230">
        <f>IF(P35="課税事業者（一般課税）",INT(BL35*10/110),0)</f>
        <v>0</v>
      </c>
      <c r="FT35" s="279">
        <f t="shared" si="52"/>
        <v>0</v>
      </c>
      <c r="FU35" s="230">
        <f>IF(P35="課税事業者（一般課税）",INT(BV35*10/110),0)</f>
        <v>0</v>
      </c>
      <c r="FV35" s="281">
        <f t="shared" si="53"/>
        <v>0</v>
      </c>
      <c r="FW35" s="230">
        <f>IF(P35="課税事業者（一般課税）",INT(CF35*10/110),0)</f>
        <v>0</v>
      </c>
      <c r="FX35" s="279">
        <f t="shared" si="54"/>
        <v>0</v>
      </c>
      <c r="FY35" s="340">
        <f>IF(P35="課税事業者（一般課税）",INT(CT35*10/110)+INT(CU35*10/110),0)</f>
        <v>0</v>
      </c>
      <c r="FZ35" s="277">
        <f t="shared" si="55"/>
        <v>0</v>
      </c>
      <c r="GA35" s="230">
        <f>IF(P35="課税事業者（一般課税）",INT(DF35*10/110),0)</f>
        <v>0</v>
      </c>
      <c r="GB35" s="279">
        <f t="shared" si="56"/>
        <v>0</v>
      </c>
      <c r="GC35" s="353">
        <f>IF(P35="課税事業者（一般課税）",INT(DP35*10/110),0)</f>
        <v>0</v>
      </c>
      <c r="GD35" s="277">
        <f t="shared" si="57"/>
        <v>0</v>
      </c>
      <c r="GE35" s="230">
        <f>IF(P35="課税事業者（一般課税）",INT(DZ35*10/110),0)</f>
        <v>0</v>
      </c>
      <c r="GF35" s="281">
        <f t="shared" si="58"/>
        <v>0</v>
      </c>
      <c r="GG35" s="353">
        <f>IF(P35="課税事業者（一般課税）",INT(EJ35*10/110),0)</f>
        <v>0</v>
      </c>
      <c r="GH35" s="281">
        <f t="shared" si="59"/>
        <v>0</v>
      </c>
      <c r="GI35" s="280">
        <f t="shared" si="82"/>
        <v>0</v>
      </c>
      <c r="GJ35" s="281">
        <f t="shared" si="82"/>
        <v>0</v>
      </c>
      <c r="GK35" s="353">
        <f>IF(P35="課税事業者（一般課税）",INT(FC35*10/110),0)</f>
        <v>0</v>
      </c>
      <c r="GL35" s="287">
        <f t="shared" si="61"/>
        <v>0</v>
      </c>
      <c r="GM35" s="694"/>
    </row>
    <row r="36" spans="1:195" ht="20.100000000000001" customHeight="1">
      <c r="A36" s="668"/>
      <c r="B36" s="522"/>
      <c r="C36" s="669"/>
      <c r="D36" s="673"/>
      <c r="E36" s="316" t="s">
        <v>256</v>
      </c>
      <c r="F36" s="675"/>
      <c r="G36" s="541"/>
      <c r="H36" s="543"/>
      <c r="I36" s="697"/>
      <c r="J36" s="550"/>
      <c r="K36" s="552"/>
      <c r="L36" s="550"/>
      <c r="M36" s="552"/>
      <c r="N36" s="467" t="e">
        <f t="shared" si="23"/>
        <v>#DIV/0!</v>
      </c>
      <c r="O36" s="690"/>
      <c r="P36" s="537"/>
      <c r="Q36" s="537"/>
      <c r="R36" s="89"/>
      <c r="S36" s="80" t="str">
        <f>IF(U36="","",VLOOKUP(L35,'リスト（けさない）'!$X$3:$Y$29,2,0))</f>
        <v/>
      </c>
      <c r="T36" s="74">
        <f t="shared" si="24"/>
        <v>0</v>
      </c>
      <c r="U36" s="100"/>
      <c r="V36" s="80">
        <f t="shared" si="0"/>
        <v>0</v>
      </c>
      <c r="W36" s="78"/>
      <c r="X36" s="83">
        <f t="shared" si="25"/>
        <v>0</v>
      </c>
      <c r="Y36" s="83">
        <f t="shared" si="1"/>
        <v>0</v>
      </c>
      <c r="Z36" s="394">
        <f>IF(Q35="初 年 度",Y36,0)</f>
        <v>0</v>
      </c>
      <c r="AA36" s="395">
        <f>IF(Q35="次 年 度",Y36,0)</f>
        <v>0</v>
      </c>
      <c r="AB36" s="445"/>
      <c r="AC36" s="125" t="s">
        <v>208</v>
      </c>
      <c r="AD36" s="74">
        <f t="shared" si="26"/>
        <v>0</v>
      </c>
      <c r="AE36" s="426"/>
      <c r="AF36" s="370"/>
      <c r="AG36" s="89"/>
      <c r="AH36" s="96">
        <f t="shared" si="27"/>
        <v>0</v>
      </c>
      <c r="AI36" s="96">
        <f>IF(AG35&gt;0,INT((AG36-FM36)/2),AF36-FM36)</f>
        <v>0</v>
      </c>
      <c r="AJ36" s="96">
        <f>IF(Q35="初 年 度",AI36,0)</f>
        <v>0</v>
      </c>
      <c r="AK36" s="421">
        <f>IF(Q35="次 年 度",AI36,0)</f>
        <v>0</v>
      </c>
      <c r="AL36" s="477"/>
      <c r="AM36" s="80" t="str">
        <f>IF(AO36="","",VLOOKUP(L35,'リスト（けさない）'!$AA$3:$AB$29,2,0))</f>
        <v/>
      </c>
      <c r="AN36" s="96">
        <f t="shared" si="28"/>
        <v>0</v>
      </c>
      <c r="AO36" s="100"/>
      <c r="AP36" s="107">
        <f t="shared" si="29"/>
        <v>0</v>
      </c>
      <c r="AQ36" s="89"/>
      <c r="AR36" s="111">
        <f t="shared" si="30"/>
        <v>0</v>
      </c>
      <c r="AS36" s="334">
        <f t="shared" si="69"/>
        <v>0</v>
      </c>
      <c r="AT36" s="334">
        <f>IF(Q35="初 年 度",AS36,0)</f>
        <v>0</v>
      </c>
      <c r="AU36" s="337">
        <f>IF(Q35="次 年 度",AS36,0)</f>
        <v>0</v>
      </c>
      <c r="AV36" s="477"/>
      <c r="AW36" s="125" t="s">
        <v>208</v>
      </c>
      <c r="AX36" s="96">
        <f t="shared" si="31"/>
        <v>0</v>
      </c>
      <c r="AY36" s="100"/>
      <c r="AZ36" s="370"/>
      <c r="BA36" s="89"/>
      <c r="BB36" s="96">
        <f t="shared" si="32"/>
        <v>0</v>
      </c>
      <c r="BC36" s="80">
        <f t="shared" si="63"/>
        <v>0</v>
      </c>
      <c r="BD36" s="83">
        <f>IF(Q35="初 年 度",BC36,0)</f>
        <v>0</v>
      </c>
      <c r="BE36" s="122">
        <f>IF(Q35="次 年 度",BC36,0)</f>
        <v>0</v>
      </c>
      <c r="BF36" s="477"/>
      <c r="BG36" s="125" t="s">
        <v>208</v>
      </c>
      <c r="BH36" s="96">
        <f t="shared" si="33"/>
        <v>0</v>
      </c>
      <c r="BI36" s="100"/>
      <c r="BJ36" s="370"/>
      <c r="BK36" s="89"/>
      <c r="BL36" s="96">
        <f t="shared" si="34"/>
        <v>0</v>
      </c>
      <c r="BM36" s="83">
        <f t="shared" si="70"/>
        <v>0</v>
      </c>
      <c r="BN36" s="83">
        <f>IF(Q35="初 年 度",BM36,0)</f>
        <v>0</v>
      </c>
      <c r="BO36" s="122">
        <f>IF(Q35="次 年 度",BM36,0)</f>
        <v>0</v>
      </c>
      <c r="BP36" s="477"/>
      <c r="BQ36" s="375" t="s">
        <v>208</v>
      </c>
      <c r="BR36" s="96">
        <f t="shared" si="35"/>
        <v>0</v>
      </c>
      <c r="BS36" s="100"/>
      <c r="BT36" s="370"/>
      <c r="BU36" s="89"/>
      <c r="BV36" s="96">
        <f t="shared" si="36"/>
        <v>0</v>
      </c>
      <c r="BW36" s="83">
        <f t="shared" si="71"/>
        <v>0</v>
      </c>
      <c r="BX36" s="83">
        <f>IF(Q35="初 年 度",BW36,0)</f>
        <v>0</v>
      </c>
      <c r="BY36" s="120">
        <f>IF(Q35="次 年 度",BW36,0)</f>
        <v>0</v>
      </c>
      <c r="BZ36" s="477"/>
      <c r="CA36" s="125" t="s">
        <v>208</v>
      </c>
      <c r="CB36" s="96">
        <f t="shared" si="2"/>
        <v>0</v>
      </c>
      <c r="CC36" s="100"/>
      <c r="CD36" s="370"/>
      <c r="CE36" s="89"/>
      <c r="CF36" s="96">
        <f t="shared" si="37"/>
        <v>0</v>
      </c>
      <c r="CG36" s="83">
        <f t="shared" si="64"/>
        <v>0</v>
      </c>
      <c r="CH36" s="83">
        <f>IF(Q35="初 年 度",CG36,0)</f>
        <v>0</v>
      </c>
      <c r="CI36" s="120">
        <f>IF(Q35="次 年 度",CG36,0)</f>
        <v>0</v>
      </c>
      <c r="CJ36" s="71">
        <f t="shared" si="3"/>
        <v>0</v>
      </c>
      <c r="CK36" s="80">
        <f t="shared" si="4"/>
        <v>0</v>
      </c>
      <c r="CL36" s="80">
        <f t="shared" si="5"/>
        <v>0</v>
      </c>
      <c r="CM36" s="83">
        <f t="shared" si="6"/>
        <v>0</v>
      </c>
      <c r="CN36" s="80">
        <f t="shared" si="7"/>
        <v>0</v>
      </c>
      <c r="CO36" s="130">
        <f t="shared" si="8"/>
        <v>0</v>
      </c>
      <c r="CP36" s="477"/>
      <c r="CQ36" s="81" t="str">
        <f>IF(CS36="","",VLOOKUP(L35,'リスト（けさない）'!$AD$3:$AE$29,2,0))</f>
        <v/>
      </c>
      <c r="CR36" s="74">
        <f t="shared" si="38"/>
        <v>0</v>
      </c>
      <c r="CS36" s="100"/>
      <c r="CT36" s="80">
        <f t="shared" si="65"/>
        <v>0</v>
      </c>
      <c r="CU36" s="89"/>
      <c r="CV36" s="80">
        <f t="shared" si="39"/>
        <v>0</v>
      </c>
      <c r="CW36" s="80">
        <f t="shared" si="72"/>
        <v>0</v>
      </c>
      <c r="CX36" s="83">
        <f>IF(Q35="初 年 度",CW36,0)</f>
        <v>0</v>
      </c>
      <c r="CY36" s="120">
        <f>IF(Q35="次 年 度",CW36,0)</f>
        <v>0</v>
      </c>
      <c r="CZ36" s="477"/>
      <c r="DA36" s="125" t="s">
        <v>208</v>
      </c>
      <c r="DB36" s="74">
        <f t="shared" si="40"/>
        <v>0</v>
      </c>
      <c r="DC36" s="100"/>
      <c r="DD36" s="370"/>
      <c r="DE36" s="89"/>
      <c r="DF36" s="96">
        <f t="shared" si="41"/>
        <v>0</v>
      </c>
      <c r="DG36" s="83">
        <f t="shared" si="66"/>
        <v>0</v>
      </c>
      <c r="DH36" s="83">
        <f>IF(Q35="初 年 度",DG36,0)</f>
        <v>0</v>
      </c>
      <c r="DI36" s="120">
        <f>IF(Q35="次 年 度",DG36,0)</f>
        <v>0</v>
      </c>
      <c r="DJ36" s="477"/>
      <c r="DK36" s="125" t="s">
        <v>208</v>
      </c>
      <c r="DL36" s="74">
        <f t="shared" si="42"/>
        <v>0</v>
      </c>
      <c r="DM36" s="100"/>
      <c r="DN36" s="370"/>
      <c r="DO36" s="89"/>
      <c r="DP36" s="96">
        <f t="shared" si="43"/>
        <v>0</v>
      </c>
      <c r="DQ36" s="83">
        <f t="shared" si="73"/>
        <v>0</v>
      </c>
      <c r="DR36" s="83">
        <f>IF(Q35="初 年 度",DQ36,0)</f>
        <v>0</v>
      </c>
      <c r="DS36" s="120">
        <f>IF(Q35="次 年 度",DQ36,0)</f>
        <v>0</v>
      </c>
      <c r="DT36" s="477"/>
      <c r="DU36" s="125" t="s">
        <v>208</v>
      </c>
      <c r="DV36" s="74">
        <f t="shared" si="44"/>
        <v>0</v>
      </c>
      <c r="DW36" s="100"/>
      <c r="DX36" s="370"/>
      <c r="DY36" s="89"/>
      <c r="DZ36" s="96">
        <f t="shared" si="45"/>
        <v>0</v>
      </c>
      <c r="EA36" s="83">
        <f t="shared" si="67"/>
        <v>0</v>
      </c>
      <c r="EB36" s="83">
        <f>IF(Q35="初 年 度",EA36,0)</f>
        <v>0</v>
      </c>
      <c r="EC36" s="120">
        <f>IF(Q35="次 年 度",EA36,0)</f>
        <v>0</v>
      </c>
      <c r="ED36" s="477"/>
      <c r="EE36" s="125" t="s">
        <v>208</v>
      </c>
      <c r="EF36" s="74">
        <f t="shared" si="46"/>
        <v>0</v>
      </c>
      <c r="EG36" s="100"/>
      <c r="EH36" s="370"/>
      <c r="EI36" s="89"/>
      <c r="EJ36" s="96">
        <f t="shared" si="47"/>
        <v>0</v>
      </c>
      <c r="EK36" s="83">
        <f t="shared" si="74"/>
        <v>0</v>
      </c>
      <c r="EL36" s="83">
        <f>IF(Q35="初 年 度",EK36,0)</f>
        <v>0</v>
      </c>
      <c r="EM36" s="120">
        <f>IF(Q35="次 年 度",EK36,0)</f>
        <v>0</v>
      </c>
      <c r="EN36" s="71">
        <f t="shared" si="9"/>
        <v>0</v>
      </c>
      <c r="EO36" s="83">
        <f t="shared" si="10"/>
        <v>0</v>
      </c>
      <c r="EP36" s="83">
        <f t="shared" si="11"/>
        <v>0</v>
      </c>
      <c r="EQ36" s="83">
        <f t="shared" si="12"/>
        <v>0</v>
      </c>
      <c r="ER36" s="83">
        <f t="shared" si="13"/>
        <v>0</v>
      </c>
      <c r="ES36" s="120">
        <f t="shared" si="14"/>
        <v>0</v>
      </c>
      <c r="ET36" s="136">
        <f t="shared" si="15"/>
        <v>0</v>
      </c>
      <c r="EU36" s="122">
        <f t="shared" si="16"/>
        <v>0</v>
      </c>
      <c r="EV36" s="83">
        <f t="shared" si="17"/>
        <v>0</v>
      </c>
      <c r="EW36" s="83">
        <f t="shared" si="18"/>
        <v>0</v>
      </c>
      <c r="EX36" s="80">
        <f t="shared" si="19"/>
        <v>0</v>
      </c>
      <c r="EY36" s="130">
        <f t="shared" si="20"/>
        <v>0</v>
      </c>
      <c r="EZ36" s="71">
        <f>IF(L35="ブルーベリー（普通栽培）",0,220)</f>
        <v>220</v>
      </c>
      <c r="FA36" s="80">
        <f>IF(L35="ブルーベリー（普通栽培）",0,T36+AD36+AN36)</f>
        <v>0</v>
      </c>
      <c r="FB36" s="83">
        <f>IF(L35="ブルーベリー（普通栽培）",0,U36+AE36+AO36)</f>
        <v>0</v>
      </c>
      <c r="FC36" s="83">
        <f t="shared" si="68"/>
        <v>0</v>
      </c>
      <c r="FD36" s="117">
        <f t="shared" si="21"/>
        <v>0</v>
      </c>
      <c r="FE36" s="83">
        <f>IF(Q35="初 年 度",FC36-GK36,0)</f>
        <v>0</v>
      </c>
      <c r="FF36" s="120">
        <f>IF(Q35="次 年 度",FC36-GK36,0)</f>
        <v>0</v>
      </c>
      <c r="FG36" s="71">
        <f t="shared" si="81"/>
        <v>0</v>
      </c>
      <c r="FH36" s="83">
        <f t="shared" si="81"/>
        <v>0</v>
      </c>
      <c r="FI36" s="83">
        <f t="shared" si="81"/>
        <v>0</v>
      </c>
      <c r="FJ36" s="130">
        <f t="shared" si="81"/>
        <v>0</v>
      </c>
      <c r="FK36" s="314">
        <f>IF(P35="課税事業者（一般課税）",INT(V36*10/110)+INT(W36*10/110),0)</f>
        <v>0</v>
      </c>
      <c r="FL36" s="92">
        <f t="shared" si="22"/>
        <v>0</v>
      </c>
      <c r="FM36" s="102">
        <f>IF(P35="課税事業者（一般課税）",INT(AG36*0.0909090909090909),0)</f>
        <v>0</v>
      </c>
      <c r="FN36" s="343">
        <f t="shared" si="49"/>
        <v>0</v>
      </c>
      <c r="FO36" s="350">
        <f>IF(P35="課税事業者（一般課税）",INT(AP36*10/110)+INT(AQ36*10/110),0)</f>
        <v>0</v>
      </c>
      <c r="FP36" s="115">
        <f t="shared" si="50"/>
        <v>0</v>
      </c>
      <c r="FQ36" s="347">
        <f>IF(P35="課税事業者（一般課税）",INT(BA36*10/110),0)</f>
        <v>0</v>
      </c>
      <c r="FR36" s="92">
        <f t="shared" si="51"/>
        <v>0</v>
      </c>
      <c r="FS36" s="355">
        <f>IF(P35="課税事業者（一般課税）",INT(BL36*10/110),0)</f>
        <v>0</v>
      </c>
      <c r="FT36" s="105">
        <f t="shared" si="52"/>
        <v>0</v>
      </c>
      <c r="FU36" s="355">
        <f>IF(P35="課税事業者（一般課税）",INT(BV36*10/110),0)</f>
        <v>0</v>
      </c>
      <c r="FV36" s="115">
        <f t="shared" si="53"/>
        <v>0</v>
      </c>
      <c r="FW36" s="355">
        <f>IF(P35="課税事業者（一般課税）",INT(CF36*10/110),0)</f>
        <v>0</v>
      </c>
      <c r="FX36" s="105">
        <f t="shared" si="54"/>
        <v>0</v>
      </c>
      <c r="FY36" s="347">
        <f>IF(P35="課税事業者（一般課税）",INT(CT36*10/110)+INT(CU36*10/110),0)</f>
        <v>0</v>
      </c>
      <c r="FZ36" s="92">
        <f t="shared" si="55"/>
        <v>0</v>
      </c>
      <c r="GA36" s="355">
        <f>IF(P35="課税事業者（一般課税）",INT(DF36*10/110),0)</f>
        <v>0</v>
      </c>
      <c r="GB36" s="105">
        <f t="shared" si="56"/>
        <v>0</v>
      </c>
      <c r="GC36" s="354">
        <f>IF(P35="課税事業者（一般課税）",INT(DL36*10/110),0)</f>
        <v>0</v>
      </c>
      <c r="GD36" s="92">
        <f t="shared" si="57"/>
        <v>0</v>
      </c>
      <c r="GE36" s="355">
        <f>IF(P35="課税事業者（一般課税）",INT(DZ36*10/110),0)</f>
        <v>0</v>
      </c>
      <c r="GF36" s="115">
        <f t="shared" si="58"/>
        <v>0</v>
      </c>
      <c r="GG36" s="354">
        <f>IF(P35="課税事業者（一般課税）",INT(EJ36*10/110),0)</f>
        <v>0</v>
      </c>
      <c r="GH36" s="115">
        <f t="shared" si="59"/>
        <v>0</v>
      </c>
      <c r="GI36" s="113">
        <f t="shared" si="82"/>
        <v>0</v>
      </c>
      <c r="GJ36" s="115">
        <f t="shared" si="82"/>
        <v>0</v>
      </c>
      <c r="GK36" s="354">
        <f>IF(P35="課税事業者（一般課税）",INT(FC36*10/110),0)</f>
        <v>0</v>
      </c>
      <c r="GL36" s="140">
        <f t="shared" si="61"/>
        <v>0</v>
      </c>
      <c r="GM36" s="695"/>
    </row>
    <row r="37" spans="1:195" ht="20.100000000000001" customHeight="1">
      <c r="A37" s="667" t="str">
        <f t="shared" ref="A37" si="85">+A35</f>
        <v>北海道</v>
      </c>
      <c r="B37" s="521"/>
      <c r="C37" s="629">
        <f t="shared" si="62"/>
        <v>12</v>
      </c>
      <c r="D37" s="685"/>
      <c r="E37" s="317" t="s">
        <v>258</v>
      </c>
      <c r="F37" s="680"/>
      <c r="G37" s="686"/>
      <c r="H37" s="682"/>
      <c r="I37" s="543"/>
      <c r="J37" s="683"/>
      <c r="K37" s="684"/>
      <c r="L37" s="683"/>
      <c r="M37" s="684"/>
      <c r="N37" s="468" t="e">
        <f t="shared" si="23"/>
        <v>#DIV/0!</v>
      </c>
      <c r="O37" s="689" t="str">
        <f>IF(L37="","",VLOOKUP(L37,'リスト（けさない）'!$Q$3:$R$29,2,0))</f>
        <v/>
      </c>
      <c r="P37" s="536"/>
      <c r="Q37" s="536"/>
      <c r="R37" s="460"/>
      <c r="S37" s="251" t="str">
        <f>IF(U37="","",VLOOKUP(L37,'リスト（けさない）'!$X$3:$Y$29,2,0))</f>
        <v/>
      </c>
      <c r="T37" s="249">
        <f t="shared" si="24"/>
        <v>0</v>
      </c>
      <c r="U37" s="250"/>
      <c r="V37" s="251">
        <f t="shared" si="0"/>
        <v>0</v>
      </c>
      <c r="W37" s="252"/>
      <c r="X37" s="253">
        <f t="shared" si="25"/>
        <v>0</v>
      </c>
      <c r="Y37" s="253">
        <f t="shared" si="1"/>
        <v>0</v>
      </c>
      <c r="Z37" s="332">
        <f>IF(Q37="初 年 度",Y37,0)</f>
        <v>0</v>
      </c>
      <c r="AA37" s="333">
        <f>IF(Q37="次 年 度",Y37,0)</f>
        <v>0</v>
      </c>
      <c r="AB37" s="442"/>
      <c r="AC37" s="73" t="s">
        <v>208</v>
      </c>
      <c r="AD37" s="249">
        <f t="shared" si="26"/>
        <v>0</v>
      </c>
      <c r="AE37" s="427"/>
      <c r="AF37" s="369"/>
      <c r="AG37" s="260"/>
      <c r="AH37" s="254">
        <f t="shared" si="27"/>
        <v>0</v>
      </c>
      <c r="AI37" s="339">
        <f>IF(AG37&gt;0,INT((AG37-FM37)/2),AF37-FM37)</f>
        <v>0</v>
      </c>
      <c r="AJ37" s="335">
        <f>IF(Q37="初 年 度",AI37,0)</f>
        <v>0</v>
      </c>
      <c r="AK37" s="420">
        <f>IF(Q37="次 年 度",AI37,0)</f>
        <v>0</v>
      </c>
      <c r="AL37" s="478"/>
      <c r="AM37" s="251" t="str">
        <f>IF(AO37="","",VLOOKUP(L37,'リスト（けさない）'!$AA$3:$AB$29,2,0))</f>
        <v/>
      </c>
      <c r="AN37" s="254">
        <f t="shared" si="28"/>
        <v>0</v>
      </c>
      <c r="AO37" s="250"/>
      <c r="AP37" s="261">
        <f t="shared" si="29"/>
        <v>0</v>
      </c>
      <c r="AQ37" s="260"/>
      <c r="AR37" s="262">
        <f t="shared" si="30"/>
        <v>0</v>
      </c>
      <c r="AS37" s="338">
        <f t="shared" si="69"/>
        <v>0</v>
      </c>
      <c r="AT37" s="332">
        <f>IF(Q37="初 年 度",AS37,0)</f>
        <v>0</v>
      </c>
      <c r="AU37" s="333">
        <f>IF(Q37="次 年 度",AS37,0)</f>
        <v>0</v>
      </c>
      <c r="AV37" s="478"/>
      <c r="AW37" s="73" t="s">
        <v>208</v>
      </c>
      <c r="AX37" s="254">
        <f t="shared" si="31"/>
        <v>0</v>
      </c>
      <c r="AY37" s="250"/>
      <c r="AZ37" s="369"/>
      <c r="BA37" s="260"/>
      <c r="BB37" s="254">
        <f t="shared" si="32"/>
        <v>0</v>
      </c>
      <c r="BC37" s="338">
        <f t="shared" si="63"/>
        <v>0</v>
      </c>
      <c r="BD37" s="332">
        <f>IF(Q37="初 年 度",BC37,0)</f>
        <v>0</v>
      </c>
      <c r="BE37" s="438">
        <f>IF(Q37="次 年 度",BC37,0)</f>
        <v>0</v>
      </c>
      <c r="BF37" s="478"/>
      <c r="BG37" s="73" t="s">
        <v>208</v>
      </c>
      <c r="BH37" s="254">
        <f t="shared" si="33"/>
        <v>0</v>
      </c>
      <c r="BI37" s="250"/>
      <c r="BJ37" s="369"/>
      <c r="BK37" s="260"/>
      <c r="BL37" s="254">
        <f t="shared" si="34"/>
        <v>0</v>
      </c>
      <c r="BM37" s="339">
        <f t="shared" si="70"/>
        <v>0</v>
      </c>
      <c r="BN37" s="335">
        <f>IF(Q37="初 年 度",BM37,0)</f>
        <v>0</v>
      </c>
      <c r="BO37" s="420">
        <f>IF(Q37="次 年 度",BM37,0)</f>
        <v>0</v>
      </c>
      <c r="BP37" s="478"/>
      <c r="BQ37" s="377" t="s">
        <v>208</v>
      </c>
      <c r="BR37" s="254">
        <f t="shared" si="35"/>
        <v>0</v>
      </c>
      <c r="BS37" s="250"/>
      <c r="BT37" s="369"/>
      <c r="BU37" s="90"/>
      <c r="BV37" s="97">
        <f t="shared" si="36"/>
        <v>0</v>
      </c>
      <c r="BW37" s="339">
        <f t="shared" si="71"/>
        <v>0</v>
      </c>
      <c r="BX37" s="335">
        <f>IF(Q37="初 年 度",BW37,0)</f>
        <v>0</v>
      </c>
      <c r="BY37" s="336">
        <f>IF(Q37="次 年 度",BW37,0)</f>
        <v>0</v>
      </c>
      <c r="BZ37" s="478"/>
      <c r="CA37" s="73" t="s">
        <v>208</v>
      </c>
      <c r="CB37" s="254">
        <f t="shared" si="2"/>
        <v>0</v>
      </c>
      <c r="CC37" s="250"/>
      <c r="CD37" s="369"/>
      <c r="CE37" s="260"/>
      <c r="CF37" s="254">
        <f t="shared" si="37"/>
        <v>0</v>
      </c>
      <c r="CG37" s="338">
        <f t="shared" si="64"/>
        <v>0</v>
      </c>
      <c r="CH37" s="332">
        <f>IF(Q37="初 年 度",CG37,0)</f>
        <v>0</v>
      </c>
      <c r="CI37" s="333">
        <f>IF(Q37="次 年 度",CG37,0)</f>
        <v>0</v>
      </c>
      <c r="CJ37" s="242">
        <f t="shared" si="3"/>
        <v>0</v>
      </c>
      <c r="CK37" s="251">
        <f t="shared" si="4"/>
        <v>0</v>
      </c>
      <c r="CL37" s="251">
        <f t="shared" si="5"/>
        <v>0</v>
      </c>
      <c r="CM37" s="253">
        <f t="shared" si="6"/>
        <v>0</v>
      </c>
      <c r="CN37" s="251">
        <f t="shared" si="7"/>
        <v>0</v>
      </c>
      <c r="CO37" s="268">
        <f t="shared" si="8"/>
        <v>0</v>
      </c>
      <c r="CP37" s="478"/>
      <c r="CQ37" s="245" t="str">
        <f>IF(CS37="","",VLOOKUP(L37,'リスト（けさない）'!$AD$3:$AE$29,2,0))</f>
        <v/>
      </c>
      <c r="CR37" s="249">
        <f t="shared" si="38"/>
        <v>0</v>
      </c>
      <c r="CS37" s="250"/>
      <c r="CT37" s="251">
        <f t="shared" si="65"/>
        <v>0</v>
      </c>
      <c r="CU37" s="260"/>
      <c r="CV37" s="251">
        <f t="shared" si="39"/>
        <v>0</v>
      </c>
      <c r="CW37" s="339">
        <f t="shared" si="72"/>
        <v>0</v>
      </c>
      <c r="CX37" s="335">
        <f>IF(Q37="初 年 度",CW37,0)</f>
        <v>0</v>
      </c>
      <c r="CY37" s="336">
        <f>IF(Q37="次 年 度",CW37,0)</f>
        <v>0</v>
      </c>
      <c r="CZ37" s="478"/>
      <c r="DA37" s="73" t="s">
        <v>208</v>
      </c>
      <c r="DB37" s="249">
        <f t="shared" si="40"/>
        <v>0</v>
      </c>
      <c r="DC37" s="250"/>
      <c r="DD37" s="369"/>
      <c r="DE37" s="260"/>
      <c r="DF37" s="254">
        <f t="shared" si="41"/>
        <v>0</v>
      </c>
      <c r="DG37" s="338">
        <f t="shared" si="66"/>
        <v>0</v>
      </c>
      <c r="DH37" s="332">
        <f>IF(Q37="初 年 度",DG37,0)</f>
        <v>0</v>
      </c>
      <c r="DI37" s="333">
        <f>IF(Q37="次 年 度",DG37,0)</f>
        <v>0</v>
      </c>
      <c r="DJ37" s="478"/>
      <c r="DK37" s="456" t="s">
        <v>208</v>
      </c>
      <c r="DL37" s="249">
        <f t="shared" si="42"/>
        <v>0</v>
      </c>
      <c r="DM37" s="250"/>
      <c r="DN37" s="369"/>
      <c r="DO37" s="260"/>
      <c r="DP37" s="254">
        <f t="shared" si="43"/>
        <v>0</v>
      </c>
      <c r="DQ37" s="339">
        <f t="shared" si="73"/>
        <v>0</v>
      </c>
      <c r="DR37" s="335">
        <f>IF(Q37="初 年 度",DQ37,0)</f>
        <v>0</v>
      </c>
      <c r="DS37" s="336">
        <f>IF(Q37="次 年 度",DQ37,0)</f>
        <v>0</v>
      </c>
      <c r="DT37" s="478"/>
      <c r="DU37" s="456" t="s">
        <v>208</v>
      </c>
      <c r="DV37" s="249">
        <f t="shared" si="44"/>
        <v>0</v>
      </c>
      <c r="DW37" s="250"/>
      <c r="DX37" s="369"/>
      <c r="DY37" s="260"/>
      <c r="DZ37" s="254">
        <f t="shared" si="45"/>
        <v>0</v>
      </c>
      <c r="EA37" s="338">
        <f t="shared" si="67"/>
        <v>0</v>
      </c>
      <c r="EB37" s="332">
        <f>IF(Q37="初 年 度",EA37,0)</f>
        <v>0</v>
      </c>
      <c r="EC37" s="333">
        <f>IF(Q37="次 年 度",EA37,0)</f>
        <v>0</v>
      </c>
      <c r="ED37" s="478"/>
      <c r="EE37" s="456" t="s">
        <v>208</v>
      </c>
      <c r="EF37" s="249">
        <f t="shared" si="46"/>
        <v>0</v>
      </c>
      <c r="EG37" s="250"/>
      <c r="EH37" s="369"/>
      <c r="EI37" s="260"/>
      <c r="EJ37" s="254">
        <f t="shared" si="47"/>
        <v>0</v>
      </c>
      <c r="EK37" s="339">
        <f t="shared" si="74"/>
        <v>0</v>
      </c>
      <c r="EL37" s="335">
        <f>IF(Q37="初 年 度",EK37,0)</f>
        <v>0</v>
      </c>
      <c r="EM37" s="336">
        <f>IF(Q37="次 年 度",EK37,0)</f>
        <v>0</v>
      </c>
      <c r="EN37" s="242">
        <f t="shared" si="9"/>
        <v>0</v>
      </c>
      <c r="EO37" s="253">
        <f t="shared" si="10"/>
        <v>0</v>
      </c>
      <c r="EP37" s="253">
        <f t="shared" si="11"/>
        <v>0</v>
      </c>
      <c r="EQ37" s="253">
        <f t="shared" si="12"/>
        <v>0</v>
      </c>
      <c r="ER37" s="253">
        <f t="shared" si="13"/>
        <v>0</v>
      </c>
      <c r="ES37" s="263">
        <f t="shared" si="14"/>
        <v>0</v>
      </c>
      <c r="ET37" s="276">
        <f t="shared" si="15"/>
        <v>0</v>
      </c>
      <c r="EU37" s="265">
        <f t="shared" si="16"/>
        <v>0</v>
      </c>
      <c r="EV37" s="253">
        <f t="shared" si="17"/>
        <v>0</v>
      </c>
      <c r="EW37" s="253">
        <f t="shared" si="18"/>
        <v>0</v>
      </c>
      <c r="EX37" s="251">
        <f t="shared" si="19"/>
        <v>0</v>
      </c>
      <c r="EY37" s="268">
        <f t="shared" si="20"/>
        <v>0</v>
      </c>
      <c r="EZ37" s="383">
        <f>IF(L37="ブルーベリー（普通栽培）",0,220)</f>
        <v>220</v>
      </c>
      <c r="FA37" s="247">
        <f>IF(L37="ブルーベリー（普通栽培）",0,T37+AD37+AN37)</f>
        <v>0</v>
      </c>
      <c r="FB37" s="247">
        <f>IF(L37="ブルーベリー（普通栽培）",0,U37+AE37+AO37)</f>
        <v>0</v>
      </c>
      <c r="FC37" s="253">
        <f t="shared" si="68"/>
        <v>0</v>
      </c>
      <c r="FD37" s="247">
        <f t="shared" si="21"/>
        <v>0</v>
      </c>
      <c r="FE37" s="253">
        <f>IF(Q37="初 年 度",FC37-GK37,0)</f>
        <v>0</v>
      </c>
      <c r="FF37" s="263">
        <f>IF(Q37="次 年 度",FC37-GK37,0)</f>
        <v>0</v>
      </c>
      <c r="FG37" s="137">
        <f t="shared" si="81"/>
        <v>0</v>
      </c>
      <c r="FH37" s="84">
        <f t="shared" si="81"/>
        <v>0</v>
      </c>
      <c r="FI37" s="84">
        <f t="shared" si="81"/>
        <v>0</v>
      </c>
      <c r="FJ37" s="131">
        <f t="shared" si="81"/>
        <v>0</v>
      </c>
      <c r="FK37" s="228">
        <f>IF(P37="課税事業者（一般課税）",INT(V37*10/110)+INT(W37*10/110),0)</f>
        <v>0</v>
      </c>
      <c r="FL37" s="282">
        <f t="shared" si="22"/>
        <v>0</v>
      </c>
      <c r="FM37" s="283">
        <f>IF(P37="課税事業者（一般課税）",INT(AG37*0.0909090909090909),0)</f>
        <v>0</v>
      </c>
      <c r="FN37" s="344">
        <f t="shared" si="49"/>
        <v>0</v>
      </c>
      <c r="FO37" s="232">
        <f>IF(P37="課税事業者（一般課税）",INT(AP37*10/110)+INT(AQ37*10/110),0)</f>
        <v>0</v>
      </c>
      <c r="FP37" s="286">
        <f t="shared" si="50"/>
        <v>0</v>
      </c>
      <c r="FQ37" s="340">
        <f>IF(P37="課税事業者（一般課税）",INT(BA37*10/110),0)</f>
        <v>0</v>
      </c>
      <c r="FR37" s="282">
        <f t="shared" si="51"/>
        <v>0</v>
      </c>
      <c r="FS37" s="230">
        <f>IF(P37="課税事業者（一般課税）",INT(BL37*10/110),0)</f>
        <v>0</v>
      </c>
      <c r="FT37" s="284">
        <f t="shared" si="52"/>
        <v>0</v>
      </c>
      <c r="FU37" s="230">
        <f>IF(P37="課税事業者（一般課税）",INT(BV37*10/110),0)</f>
        <v>0</v>
      </c>
      <c r="FV37" s="286">
        <f t="shared" si="53"/>
        <v>0</v>
      </c>
      <c r="FW37" s="230">
        <f>IF(P37="課税事業者（一般課税）",INT(CF37*10/110),0)</f>
        <v>0</v>
      </c>
      <c r="FX37" s="284">
        <f t="shared" si="54"/>
        <v>0</v>
      </c>
      <c r="FY37" s="340">
        <f>IF(P37="課税事業者（一般課税）",INT(CT37*10/110)+INT(CU37*10/110),0)</f>
        <v>0</v>
      </c>
      <c r="FZ37" s="282">
        <f t="shared" si="55"/>
        <v>0</v>
      </c>
      <c r="GA37" s="230">
        <f>IF(P37="課税事業者（一般課税）",INT(DF37*10/110),0)</f>
        <v>0</v>
      </c>
      <c r="GB37" s="284">
        <f t="shared" si="56"/>
        <v>0</v>
      </c>
      <c r="GC37" s="353">
        <f>IF(P37="課税事業者（一般課税）",INT(DP37*10/110),0)</f>
        <v>0</v>
      </c>
      <c r="GD37" s="282">
        <f t="shared" si="57"/>
        <v>0</v>
      </c>
      <c r="GE37" s="230">
        <f>IF(P37="課税事業者（一般課税）",INT(DZ37*10/110),0)</f>
        <v>0</v>
      </c>
      <c r="GF37" s="286">
        <f t="shared" si="58"/>
        <v>0</v>
      </c>
      <c r="GG37" s="353">
        <f>IF(P37="課税事業者（一般課税）",INT(EJ37*10/110),0)</f>
        <v>0</v>
      </c>
      <c r="GH37" s="286">
        <f t="shared" si="59"/>
        <v>0</v>
      </c>
      <c r="GI37" s="285">
        <f t="shared" si="82"/>
        <v>0</v>
      </c>
      <c r="GJ37" s="286">
        <f t="shared" si="82"/>
        <v>0</v>
      </c>
      <c r="GK37" s="353">
        <f>IF(P37="課税事業者（一般課税）",INT(FC37*10/110),0)</f>
        <v>0</v>
      </c>
      <c r="GL37" s="288">
        <f t="shared" si="61"/>
        <v>0</v>
      </c>
      <c r="GM37" s="694"/>
    </row>
    <row r="38" spans="1:195" ht="20.100000000000001" customHeight="1">
      <c r="A38" s="668"/>
      <c r="B38" s="522"/>
      <c r="C38" s="669"/>
      <c r="D38" s="673"/>
      <c r="E38" s="316" t="s">
        <v>256</v>
      </c>
      <c r="F38" s="675"/>
      <c r="G38" s="541"/>
      <c r="H38" s="543"/>
      <c r="I38" s="697"/>
      <c r="J38" s="550"/>
      <c r="K38" s="552"/>
      <c r="L38" s="550"/>
      <c r="M38" s="552"/>
      <c r="N38" s="467" t="e">
        <f t="shared" si="23"/>
        <v>#DIV/0!</v>
      </c>
      <c r="O38" s="690"/>
      <c r="P38" s="537"/>
      <c r="Q38" s="537"/>
      <c r="R38" s="91"/>
      <c r="S38" s="80" t="str">
        <f>IF(U38="","",VLOOKUP(L37,'リスト（けさない）'!$X$3:$Y$29,2,0))</f>
        <v/>
      </c>
      <c r="T38" s="75">
        <f t="shared" si="24"/>
        <v>0</v>
      </c>
      <c r="U38" s="101"/>
      <c r="V38" s="81">
        <f t="shared" si="0"/>
        <v>0</v>
      </c>
      <c r="W38" s="79"/>
      <c r="X38" s="85">
        <f t="shared" si="25"/>
        <v>0</v>
      </c>
      <c r="Y38" s="83">
        <f t="shared" si="1"/>
        <v>0</v>
      </c>
      <c r="Z38" s="394">
        <f>IF(Q37="初 年 度",Y38,0)</f>
        <v>0</v>
      </c>
      <c r="AA38" s="395">
        <f>IF(Q37="次 年 度",Y38,0)</f>
        <v>0</v>
      </c>
      <c r="AB38" s="443"/>
      <c r="AC38" s="126" t="s">
        <v>208</v>
      </c>
      <c r="AD38" s="75">
        <f t="shared" si="26"/>
        <v>0</v>
      </c>
      <c r="AE38" s="424"/>
      <c r="AF38" s="370"/>
      <c r="AG38" s="91"/>
      <c r="AH38" s="94">
        <f t="shared" si="27"/>
        <v>0</v>
      </c>
      <c r="AI38" s="96">
        <f>IF(AG37&gt;0,INT((AG38-FM38)/2),AF38-FM38)</f>
        <v>0</v>
      </c>
      <c r="AJ38" s="96">
        <f>IF(Q37="初 年 度",AI38,0)</f>
        <v>0</v>
      </c>
      <c r="AK38" s="421">
        <f>IF(Q37="次 年 度",AI38,0)</f>
        <v>0</v>
      </c>
      <c r="AL38" s="475"/>
      <c r="AM38" s="81" t="str">
        <f>IF(AO38="","",VLOOKUP(L37,'リスト（けさない）'!$AA$3:$AB$29,2,0))</f>
        <v/>
      </c>
      <c r="AN38" s="94">
        <f t="shared" si="28"/>
        <v>0</v>
      </c>
      <c r="AO38" s="101"/>
      <c r="AP38" s="106">
        <f t="shared" si="29"/>
        <v>0</v>
      </c>
      <c r="AQ38" s="91"/>
      <c r="AR38" s="110">
        <f t="shared" si="30"/>
        <v>0</v>
      </c>
      <c r="AS38" s="334">
        <f t="shared" si="69"/>
        <v>0</v>
      </c>
      <c r="AT38" s="334">
        <f>IF(Q37="初 年 度",AS38,0)</f>
        <v>0</v>
      </c>
      <c r="AU38" s="337">
        <f>IF(Q37="次 年 度",AS38,0)</f>
        <v>0</v>
      </c>
      <c r="AV38" s="475"/>
      <c r="AW38" s="126" t="s">
        <v>208</v>
      </c>
      <c r="AX38" s="94">
        <f t="shared" si="31"/>
        <v>0</v>
      </c>
      <c r="AY38" s="101"/>
      <c r="AZ38" s="370"/>
      <c r="BA38" s="91"/>
      <c r="BB38" s="94">
        <f t="shared" si="32"/>
        <v>0</v>
      </c>
      <c r="BC38" s="80">
        <f t="shared" si="63"/>
        <v>0</v>
      </c>
      <c r="BD38" s="83">
        <f>IF(Q37="初 年 度",BC38,0)</f>
        <v>0</v>
      </c>
      <c r="BE38" s="122">
        <f>IF(Q37="次 年 度",BC38,0)</f>
        <v>0</v>
      </c>
      <c r="BF38" s="475"/>
      <c r="BG38" s="126" t="s">
        <v>208</v>
      </c>
      <c r="BH38" s="94">
        <f t="shared" si="33"/>
        <v>0</v>
      </c>
      <c r="BI38" s="101"/>
      <c r="BJ38" s="370"/>
      <c r="BK38" s="91"/>
      <c r="BL38" s="94">
        <f t="shared" si="34"/>
        <v>0</v>
      </c>
      <c r="BM38" s="83">
        <f t="shared" si="70"/>
        <v>0</v>
      </c>
      <c r="BN38" s="83">
        <f>IF(Q37="初 年 度",BM38,0)</f>
        <v>0</v>
      </c>
      <c r="BO38" s="122">
        <f>IF(Q37="次 年 度",BM38,0)</f>
        <v>0</v>
      </c>
      <c r="BP38" s="475"/>
      <c r="BQ38" s="378" t="s">
        <v>208</v>
      </c>
      <c r="BR38" s="94">
        <f t="shared" si="35"/>
        <v>0</v>
      </c>
      <c r="BS38" s="101"/>
      <c r="BT38" s="370"/>
      <c r="BU38" s="91"/>
      <c r="BV38" s="94">
        <f t="shared" si="36"/>
        <v>0</v>
      </c>
      <c r="BW38" s="83">
        <f t="shared" si="71"/>
        <v>0</v>
      </c>
      <c r="BX38" s="83">
        <f>IF(Q37="初 年 度",BW38,0)</f>
        <v>0</v>
      </c>
      <c r="BY38" s="120">
        <f>IF(Q37="次 年 度",BW38,0)</f>
        <v>0</v>
      </c>
      <c r="BZ38" s="475"/>
      <c r="CA38" s="126" t="s">
        <v>208</v>
      </c>
      <c r="CB38" s="94">
        <f t="shared" si="2"/>
        <v>0</v>
      </c>
      <c r="CC38" s="101"/>
      <c r="CD38" s="370"/>
      <c r="CE38" s="91"/>
      <c r="CF38" s="94">
        <f t="shared" si="37"/>
        <v>0</v>
      </c>
      <c r="CG38" s="83">
        <f t="shared" si="64"/>
        <v>0</v>
      </c>
      <c r="CH38" s="83">
        <f>IF(Q37="初 年 度",CG38,0)</f>
        <v>0</v>
      </c>
      <c r="CI38" s="120">
        <f>IF(Q37="次 年 度",CG38,0)</f>
        <v>0</v>
      </c>
      <c r="CJ38" s="69">
        <f t="shared" si="3"/>
        <v>0</v>
      </c>
      <c r="CK38" s="81">
        <f t="shared" si="4"/>
        <v>0</v>
      </c>
      <c r="CL38" s="81">
        <f t="shared" si="5"/>
        <v>0</v>
      </c>
      <c r="CM38" s="85">
        <f t="shared" si="6"/>
        <v>0</v>
      </c>
      <c r="CN38" s="81">
        <f t="shared" si="7"/>
        <v>0</v>
      </c>
      <c r="CO38" s="132">
        <f t="shared" si="8"/>
        <v>0</v>
      </c>
      <c r="CP38" s="475"/>
      <c r="CQ38" s="80" t="str">
        <f>IF(CS38="","",VLOOKUP(L37,'リスト（けさない）'!$AD$3:$AE$29,2,0))</f>
        <v/>
      </c>
      <c r="CR38" s="75">
        <f t="shared" si="38"/>
        <v>0</v>
      </c>
      <c r="CS38" s="101"/>
      <c r="CT38" s="81">
        <f t="shared" si="65"/>
        <v>0</v>
      </c>
      <c r="CU38" s="91"/>
      <c r="CV38" s="81">
        <f t="shared" si="39"/>
        <v>0</v>
      </c>
      <c r="CW38" s="80">
        <f t="shared" si="72"/>
        <v>0</v>
      </c>
      <c r="CX38" s="83">
        <f>IF(Q37="初 年 度",CW38,0)</f>
        <v>0</v>
      </c>
      <c r="CY38" s="120">
        <f>IF(Q37="次 年 度",CW38,0)</f>
        <v>0</v>
      </c>
      <c r="CZ38" s="475"/>
      <c r="DA38" s="126" t="s">
        <v>208</v>
      </c>
      <c r="DB38" s="75">
        <f t="shared" si="40"/>
        <v>0</v>
      </c>
      <c r="DC38" s="101"/>
      <c r="DD38" s="370"/>
      <c r="DE38" s="91"/>
      <c r="DF38" s="94">
        <f t="shared" si="41"/>
        <v>0</v>
      </c>
      <c r="DG38" s="83">
        <f t="shared" si="66"/>
        <v>0</v>
      </c>
      <c r="DH38" s="83">
        <f>IF(Q37="初 年 度",DG38,0)</f>
        <v>0</v>
      </c>
      <c r="DI38" s="120">
        <f>IF(Q37="次 年 度",DG38,0)</f>
        <v>0</v>
      </c>
      <c r="DJ38" s="475"/>
      <c r="DK38" s="126" t="s">
        <v>208</v>
      </c>
      <c r="DL38" s="75">
        <f t="shared" si="42"/>
        <v>0</v>
      </c>
      <c r="DM38" s="101"/>
      <c r="DN38" s="370"/>
      <c r="DO38" s="91"/>
      <c r="DP38" s="94">
        <f t="shared" si="43"/>
        <v>0</v>
      </c>
      <c r="DQ38" s="83">
        <f t="shared" si="73"/>
        <v>0</v>
      </c>
      <c r="DR38" s="83">
        <f>IF(Q37="初 年 度",DQ38,0)</f>
        <v>0</v>
      </c>
      <c r="DS38" s="120">
        <f>IF(Q37="次 年 度",DQ38,0)</f>
        <v>0</v>
      </c>
      <c r="DT38" s="475"/>
      <c r="DU38" s="126" t="s">
        <v>208</v>
      </c>
      <c r="DV38" s="75">
        <f t="shared" si="44"/>
        <v>0</v>
      </c>
      <c r="DW38" s="101"/>
      <c r="DX38" s="370"/>
      <c r="DY38" s="91"/>
      <c r="DZ38" s="94">
        <f t="shared" si="45"/>
        <v>0</v>
      </c>
      <c r="EA38" s="83">
        <f t="shared" si="67"/>
        <v>0</v>
      </c>
      <c r="EB38" s="83">
        <f>IF(Q37="初 年 度",EA38,0)</f>
        <v>0</v>
      </c>
      <c r="EC38" s="120">
        <f>IF(Q37="次 年 度",EA38,0)</f>
        <v>0</v>
      </c>
      <c r="ED38" s="475"/>
      <c r="EE38" s="126" t="s">
        <v>208</v>
      </c>
      <c r="EF38" s="75">
        <f t="shared" si="46"/>
        <v>0</v>
      </c>
      <c r="EG38" s="101"/>
      <c r="EH38" s="370"/>
      <c r="EI38" s="91"/>
      <c r="EJ38" s="94">
        <f t="shared" si="47"/>
        <v>0</v>
      </c>
      <c r="EK38" s="83">
        <f t="shared" si="74"/>
        <v>0</v>
      </c>
      <c r="EL38" s="83">
        <f>IF(Q37="初 年 度",EK38,0)</f>
        <v>0</v>
      </c>
      <c r="EM38" s="120">
        <f>IF(Q37="次 年 度",EK38,0)</f>
        <v>0</v>
      </c>
      <c r="EN38" s="69">
        <f t="shared" si="9"/>
        <v>0</v>
      </c>
      <c r="EO38" s="83">
        <f t="shared" si="10"/>
        <v>0</v>
      </c>
      <c r="EP38" s="85">
        <f t="shared" si="11"/>
        <v>0</v>
      </c>
      <c r="EQ38" s="85">
        <f t="shared" si="12"/>
        <v>0</v>
      </c>
      <c r="ER38" s="85">
        <f t="shared" si="13"/>
        <v>0</v>
      </c>
      <c r="ES38" s="119">
        <f t="shared" si="14"/>
        <v>0</v>
      </c>
      <c r="ET38" s="138">
        <f t="shared" si="15"/>
        <v>0</v>
      </c>
      <c r="EU38" s="123">
        <f t="shared" si="16"/>
        <v>0</v>
      </c>
      <c r="EV38" s="85">
        <f t="shared" si="17"/>
        <v>0</v>
      </c>
      <c r="EW38" s="85">
        <f t="shared" si="18"/>
        <v>0</v>
      </c>
      <c r="EX38" s="81">
        <f t="shared" si="19"/>
        <v>0</v>
      </c>
      <c r="EY38" s="132">
        <f t="shared" si="20"/>
        <v>0</v>
      </c>
      <c r="EZ38" s="71">
        <f>IF(L37="ブルーベリー（普通栽培）",0,220)</f>
        <v>220</v>
      </c>
      <c r="FA38" s="80">
        <f>IF(L37="ブルーベリー（普通栽培）",0,T38+AD38+AN38)</f>
        <v>0</v>
      </c>
      <c r="FB38" s="83">
        <f>IF(L37="ブルーベリー（普通栽培）",0,U38+AE38+AO38)</f>
        <v>0</v>
      </c>
      <c r="FC38" s="85">
        <f t="shared" si="68"/>
        <v>0</v>
      </c>
      <c r="FD38" s="239">
        <f t="shared" si="21"/>
        <v>0</v>
      </c>
      <c r="FE38" s="117">
        <f>IF(Q37="初 年 度",FC38-GK38,0)</f>
        <v>0</v>
      </c>
      <c r="FF38" s="118">
        <f>IF(Q37="次 年 度",FC38-GK38,0)</f>
        <v>0</v>
      </c>
      <c r="FG38" s="138">
        <f t="shared" si="81"/>
        <v>0</v>
      </c>
      <c r="FH38" s="85">
        <f t="shared" si="81"/>
        <v>0</v>
      </c>
      <c r="FI38" s="85">
        <f t="shared" si="81"/>
        <v>0</v>
      </c>
      <c r="FJ38" s="132">
        <f t="shared" si="81"/>
        <v>0</v>
      </c>
      <c r="FK38" s="314">
        <f>IF(P37="課税事業者（一般課税）",INT(V38*10/110)+INT(W38*10/110),0)</f>
        <v>0</v>
      </c>
      <c r="FL38" s="93">
        <f t="shared" si="22"/>
        <v>0</v>
      </c>
      <c r="FM38" s="103">
        <f>IF(P37="課税事業者（一般課税）",INT(AG38*0.0909090909090909),0)</f>
        <v>0</v>
      </c>
      <c r="FN38" s="341">
        <f t="shared" si="49"/>
        <v>0</v>
      </c>
      <c r="FO38" s="350">
        <f>IF(P37="課税事業者（一般課税）",INT(AP38*10/110)+INT(AQ38*10/110),0)</f>
        <v>0</v>
      </c>
      <c r="FP38" s="116">
        <f t="shared" si="50"/>
        <v>0</v>
      </c>
      <c r="FQ38" s="347">
        <f>IF(P37="課税事業者（一般課税）",INT(BA38*10/110),0)</f>
        <v>0</v>
      </c>
      <c r="FR38" s="93">
        <f t="shared" si="51"/>
        <v>0</v>
      </c>
      <c r="FS38" s="355">
        <f>IF(P37="課税事業者（一般課税）",INT(BL38*10/110),0)</f>
        <v>0</v>
      </c>
      <c r="FT38" s="104">
        <f t="shared" si="52"/>
        <v>0</v>
      </c>
      <c r="FU38" s="355">
        <f>IF(P37="課税事業者（一般課税）",INT(BV38*10/110),0)</f>
        <v>0</v>
      </c>
      <c r="FV38" s="116">
        <f t="shared" si="53"/>
        <v>0</v>
      </c>
      <c r="FW38" s="355">
        <f>IF(P37="課税事業者（一般課税）",INT(CF38*10/110),0)</f>
        <v>0</v>
      </c>
      <c r="FX38" s="104">
        <f t="shared" si="54"/>
        <v>0</v>
      </c>
      <c r="FY38" s="347">
        <f>IF(P37="課税事業者（一般課税）",INT(CT38*10/110)+INT(CU38*10/110),0)</f>
        <v>0</v>
      </c>
      <c r="FZ38" s="93">
        <f t="shared" si="55"/>
        <v>0</v>
      </c>
      <c r="GA38" s="355">
        <f>IF(P37="課税事業者（一般課税）",INT(DF38*10/110),0)</f>
        <v>0</v>
      </c>
      <c r="GB38" s="104">
        <f t="shared" si="56"/>
        <v>0</v>
      </c>
      <c r="GC38" s="354">
        <f>IF(P37="課税事業者（一般課税）",INT(DL38*10/110),0)</f>
        <v>0</v>
      </c>
      <c r="GD38" s="93">
        <f t="shared" si="57"/>
        <v>0</v>
      </c>
      <c r="GE38" s="355">
        <f>IF(P37="課税事業者（一般課税）",INT(DZ38*10/110),0)</f>
        <v>0</v>
      </c>
      <c r="GF38" s="116">
        <f t="shared" si="58"/>
        <v>0</v>
      </c>
      <c r="GG38" s="354">
        <f>IF(P37="課税事業者（一般課税）",INT(EJ38*10/110),0)</f>
        <v>0</v>
      </c>
      <c r="GH38" s="116">
        <f t="shared" si="59"/>
        <v>0</v>
      </c>
      <c r="GI38" s="114">
        <f t="shared" si="82"/>
        <v>0</v>
      </c>
      <c r="GJ38" s="116">
        <f t="shared" si="82"/>
        <v>0</v>
      </c>
      <c r="GK38" s="354">
        <f>IF(P37="課税事業者（一般課税）",INT(FC38*10/110),0)</f>
        <v>0</v>
      </c>
      <c r="GL38" s="139">
        <f t="shared" si="61"/>
        <v>0</v>
      </c>
      <c r="GM38" s="695"/>
    </row>
    <row r="39" spans="1:195" ht="20.100000000000001" customHeight="1">
      <c r="A39" s="667" t="str">
        <f t="shared" ref="A39" si="86">+A37</f>
        <v>北海道</v>
      </c>
      <c r="B39" s="521"/>
      <c r="C39" s="629">
        <f t="shared" si="62"/>
        <v>13</v>
      </c>
      <c r="D39" s="685"/>
      <c r="E39" s="317" t="s">
        <v>258</v>
      </c>
      <c r="F39" s="680"/>
      <c r="G39" s="686"/>
      <c r="H39" s="682"/>
      <c r="I39" s="543"/>
      <c r="J39" s="683"/>
      <c r="K39" s="684"/>
      <c r="L39" s="683"/>
      <c r="M39" s="684"/>
      <c r="N39" s="468" t="e">
        <f t="shared" si="23"/>
        <v>#DIV/0!</v>
      </c>
      <c r="O39" s="689" t="str">
        <f>IF(L39="","",VLOOKUP(L39,'リスト（けさない）'!$Q$3:$R$29,2,0))</f>
        <v/>
      </c>
      <c r="P39" s="536"/>
      <c r="Q39" s="536"/>
      <c r="R39" s="473"/>
      <c r="S39" s="251" t="str">
        <f>IF(U39="","",VLOOKUP(L39,'リスト（けさない）'!$X$3:$Y$29,2,0))</f>
        <v/>
      </c>
      <c r="T39" s="243">
        <f t="shared" si="24"/>
        <v>0</v>
      </c>
      <c r="U39" s="244"/>
      <c r="V39" s="245">
        <f t="shared" si="0"/>
        <v>0</v>
      </c>
      <c r="W39" s="246"/>
      <c r="X39" s="247">
        <f t="shared" si="25"/>
        <v>0</v>
      </c>
      <c r="Y39" s="253">
        <f t="shared" si="1"/>
        <v>0</v>
      </c>
      <c r="Z39" s="332">
        <f>IF(Q39="初 年 度",Y39,0)</f>
        <v>0</v>
      </c>
      <c r="AA39" s="333">
        <f>IF(Q39="次 年 度",Y39,0)</f>
        <v>0</v>
      </c>
      <c r="AB39" s="444"/>
      <c r="AC39" s="124" t="s">
        <v>133</v>
      </c>
      <c r="AD39" s="243">
        <f t="shared" si="26"/>
        <v>0</v>
      </c>
      <c r="AE39" s="425"/>
      <c r="AF39" s="369"/>
      <c r="AG39" s="255"/>
      <c r="AH39" s="248">
        <f t="shared" si="27"/>
        <v>0</v>
      </c>
      <c r="AI39" s="339">
        <f>IF(AG39&gt;0,INT((AG39-FM39)/2),AF39-FM39)</f>
        <v>0</v>
      </c>
      <c r="AJ39" s="335">
        <f>IF(Q39="初 年 度",AI39,0)</f>
        <v>0</v>
      </c>
      <c r="AK39" s="420">
        <f>IF(Q39="次 年 度",AI39,0)</f>
        <v>0</v>
      </c>
      <c r="AL39" s="476"/>
      <c r="AM39" s="245" t="str">
        <f>IF(AO39="","",VLOOKUP(L39,'リスト（けさない）'!$AA$3:$AB$29,2,0))</f>
        <v/>
      </c>
      <c r="AN39" s="248">
        <f t="shared" si="28"/>
        <v>0</v>
      </c>
      <c r="AO39" s="244"/>
      <c r="AP39" s="257">
        <f t="shared" si="29"/>
        <v>0</v>
      </c>
      <c r="AQ39" s="255"/>
      <c r="AR39" s="258">
        <f t="shared" si="30"/>
        <v>0</v>
      </c>
      <c r="AS39" s="338">
        <f t="shared" si="69"/>
        <v>0</v>
      </c>
      <c r="AT39" s="332">
        <f>IF(Q39="初 年 度",AS39,0)</f>
        <v>0</v>
      </c>
      <c r="AU39" s="333">
        <f>IF(Q39="次 年 度",AS39,0)</f>
        <v>0</v>
      </c>
      <c r="AV39" s="476"/>
      <c r="AW39" s="124" t="s">
        <v>208</v>
      </c>
      <c r="AX39" s="248">
        <f t="shared" si="31"/>
        <v>0</v>
      </c>
      <c r="AY39" s="244"/>
      <c r="AZ39" s="369"/>
      <c r="BA39" s="255"/>
      <c r="BB39" s="248">
        <f t="shared" si="32"/>
        <v>0</v>
      </c>
      <c r="BC39" s="338">
        <f t="shared" si="63"/>
        <v>0</v>
      </c>
      <c r="BD39" s="332">
        <f>IF(Q39="初 年 度",BC39,0)</f>
        <v>0</v>
      </c>
      <c r="BE39" s="438">
        <f>IF(Q39="次 年 度",BC39,0)</f>
        <v>0</v>
      </c>
      <c r="BF39" s="476"/>
      <c r="BG39" s="124" t="s">
        <v>208</v>
      </c>
      <c r="BH39" s="248">
        <f t="shared" si="33"/>
        <v>0</v>
      </c>
      <c r="BI39" s="244"/>
      <c r="BJ39" s="369"/>
      <c r="BK39" s="255"/>
      <c r="BL39" s="248">
        <f t="shared" si="34"/>
        <v>0</v>
      </c>
      <c r="BM39" s="339">
        <f t="shared" si="70"/>
        <v>0</v>
      </c>
      <c r="BN39" s="335">
        <f>IF(Q39="初 年 度",BM39,0)</f>
        <v>0</v>
      </c>
      <c r="BO39" s="420">
        <f>IF(Q39="次 年 度",BM39,0)</f>
        <v>0</v>
      </c>
      <c r="BP39" s="476"/>
      <c r="BQ39" s="376" t="s">
        <v>208</v>
      </c>
      <c r="BR39" s="248">
        <f t="shared" si="35"/>
        <v>0</v>
      </c>
      <c r="BS39" s="244"/>
      <c r="BT39" s="369"/>
      <c r="BU39" s="88"/>
      <c r="BV39" s="95">
        <f t="shared" si="36"/>
        <v>0</v>
      </c>
      <c r="BW39" s="339">
        <f t="shared" si="71"/>
        <v>0</v>
      </c>
      <c r="BX39" s="335">
        <f>IF(Q39="初 年 度",BW39,0)</f>
        <v>0</v>
      </c>
      <c r="BY39" s="336">
        <f>IF(Q39="次 年 度",BW39,0)</f>
        <v>0</v>
      </c>
      <c r="BZ39" s="476"/>
      <c r="CA39" s="124" t="s">
        <v>208</v>
      </c>
      <c r="CB39" s="248">
        <f t="shared" si="2"/>
        <v>0</v>
      </c>
      <c r="CC39" s="244"/>
      <c r="CD39" s="369"/>
      <c r="CE39" s="255"/>
      <c r="CF39" s="248">
        <f t="shared" si="37"/>
        <v>0</v>
      </c>
      <c r="CG39" s="338">
        <f t="shared" si="64"/>
        <v>0</v>
      </c>
      <c r="CH39" s="332">
        <f>IF(Q39="初 年 度",CG39,0)</f>
        <v>0</v>
      </c>
      <c r="CI39" s="333">
        <f>IF(Q39="次 年 度",CG39,0)</f>
        <v>0</v>
      </c>
      <c r="CJ39" s="256">
        <f t="shared" si="3"/>
        <v>0</v>
      </c>
      <c r="CK39" s="245">
        <f t="shared" si="4"/>
        <v>0</v>
      </c>
      <c r="CL39" s="245">
        <f t="shared" si="5"/>
        <v>0</v>
      </c>
      <c r="CM39" s="247">
        <f t="shared" si="6"/>
        <v>0</v>
      </c>
      <c r="CN39" s="245">
        <f t="shared" si="7"/>
        <v>0</v>
      </c>
      <c r="CO39" s="266">
        <f t="shared" si="8"/>
        <v>0</v>
      </c>
      <c r="CP39" s="476"/>
      <c r="CQ39" s="251" t="str">
        <f>IF(CS39="","",VLOOKUP(L39,'リスト（けさない）'!$AD$3:$AE$29,2,0))</f>
        <v/>
      </c>
      <c r="CR39" s="243">
        <f t="shared" si="38"/>
        <v>0</v>
      </c>
      <c r="CS39" s="244"/>
      <c r="CT39" s="245">
        <f t="shared" si="65"/>
        <v>0</v>
      </c>
      <c r="CU39" s="255"/>
      <c r="CV39" s="245">
        <f t="shared" si="39"/>
        <v>0</v>
      </c>
      <c r="CW39" s="339">
        <f t="shared" si="72"/>
        <v>0</v>
      </c>
      <c r="CX39" s="335">
        <f>IF(Q39="初 年 度",CW39,0)</f>
        <v>0</v>
      </c>
      <c r="CY39" s="336">
        <f>IF(Q39="次 年 度",CW39,0)</f>
        <v>0</v>
      </c>
      <c r="CZ39" s="476"/>
      <c r="DA39" s="124" t="s">
        <v>133</v>
      </c>
      <c r="DB39" s="243">
        <f t="shared" si="40"/>
        <v>0</v>
      </c>
      <c r="DC39" s="244"/>
      <c r="DD39" s="369"/>
      <c r="DE39" s="255"/>
      <c r="DF39" s="248">
        <f t="shared" si="41"/>
        <v>0</v>
      </c>
      <c r="DG39" s="338">
        <f t="shared" si="66"/>
        <v>0</v>
      </c>
      <c r="DH39" s="332">
        <f>IF(Q39="初 年 度",DG39,0)</f>
        <v>0</v>
      </c>
      <c r="DI39" s="333">
        <f>IF(Q39="次 年 度",DG39,0)</f>
        <v>0</v>
      </c>
      <c r="DJ39" s="476"/>
      <c r="DK39" s="458" t="s">
        <v>133</v>
      </c>
      <c r="DL39" s="243">
        <f t="shared" si="42"/>
        <v>0</v>
      </c>
      <c r="DM39" s="244"/>
      <c r="DN39" s="369"/>
      <c r="DO39" s="255"/>
      <c r="DP39" s="248">
        <f t="shared" si="43"/>
        <v>0</v>
      </c>
      <c r="DQ39" s="339">
        <f t="shared" si="73"/>
        <v>0</v>
      </c>
      <c r="DR39" s="335">
        <f>IF(Q39="初 年 度",DQ39,0)</f>
        <v>0</v>
      </c>
      <c r="DS39" s="336">
        <f>IF(Q39="次 年 度",DQ39,0)</f>
        <v>0</v>
      </c>
      <c r="DT39" s="476"/>
      <c r="DU39" s="458" t="s">
        <v>133</v>
      </c>
      <c r="DV39" s="243">
        <f t="shared" si="44"/>
        <v>0</v>
      </c>
      <c r="DW39" s="244"/>
      <c r="DX39" s="369"/>
      <c r="DY39" s="255"/>
      <c r="DZ39" s="248">
        <f t="shared" si="45"/>
        <v>0</v>
      </c>
      <c r="EA39" s="338">
        <f t="shared" si="67"/>
        <v>0</v>
      </c>
      <c r="EB39" s="332">
        <f>IF(Q39="初 年 度",EA39,0)</f>
        <v>0</v>
      </c>
      <c r="EC39" s="333">
        <f>IF(Q39="次 年 度",EA39,0)</f>
        <v>0</v>
      </c>
      <c r="ED39" s="476"/>
      <c r="EE39" s="458" t="s">
        <v>133</v>
      </c>
      <c r="EF39" s="243">
        <f t="shared" si="46"/>
        <v>0</v>
      </c>
      <c r="EG39" s="244"/>
      <c r="EH39" s="369"/>
      <c r="EI39" s="255"/>
      <c r="EJ39" s="248">
        <f t="shared" si="47"/>
        <v>0</v>
      </c>
      <c r="EK39" s="339">
        <f t="shared" si="74"/>
        <v>0</v>
      </c>
      <c r="EL39" s="335">
        <f>IF(Q39="初 年 度",EK39,0)</f>
        <v>0</v>
      </c>
      <c r="EM39" s="336">
        <f>IF(Q39="次 年 度",EK39,0)</f>
        <v>0</v>
      </c>
      <c r="EN39" s="256">
        <f t="shared" si="9"/>
        <v>0</v>
      </c>
      <c r="EO39" s="247">
        <f t="shared" si="10"/>
        <v>0</v>
      </c>
      <c r="EP39" s="247">
        <f t="shared" si="11"/>
        <v>0</v>
      </c>
      <c r="EQ39" s="247">
        <f t="shared" si="12"/>
        <v>0</v>
      </c>
      <c r="ER39" s="247">
        <f t="shared" si="13"/>
        <v>0</v>
      </c>
      <c r="ES39" s="259">
        <f t="shared" si="14"/>
        <v>0</v>
      </c>
      <c r="ET39" s="272">
        <f t="shared" si="15"/>
        <v>0</v>
      </c>
      <c r="EU39" s="264">
        <f t="shared" si="16"/>
        <v>0</v>
      </c>
      <c r="EV39" s="247">
        <f t="shared" si="17"/>
        <v>0</v>
      </c>
      <c r="EW39" s="247">
        <f t="shared" si="18"/>
        <v>0</v>
      </c>
      <c r="EX39" s="245">
        <f t="shared" si="19"/>
        <v>0</v>
      </c>
      <c r="EY39" s="266">
        <f t="shared" si="20"/>
        <v>0</v>
      </c>
      <c r="EZ39" s="383">
        <f>IF(L39="ブルーベリー（普通栽培）",0,220)</f>
        <v>220</v>
      </c>
      <c r="FA39" s="247">
        <f>IF(L39="ブルーベリー（普通栽培）",0,T39+AD39+AN39)</f>
        <v>0</v>
      </c>
      <c r="FB39" s="247">
        <f>IF(L39="ブルーベリー（普通栽培）",0,U39+AE39+AO39)</f>
        <v>0</v>
      </c>
      <c r="FC39" s="247">
        <f t="shared" si="68"/>
        <v>0</v>
      </c>
      <c r="FD39" s="253">
        <f t="shared" si="21"/>
        <v>0</v>
      </c>
      <c r="FE39" s="247">
        <f>IF(Q39="初 年 度",FC39-GK39,0)</f>
        <v>0</v>
      </c>
      <c r="FF39" s="259">
        <f>IF(Q39="次 年 度",FC39-GK39,0)</f>
        <v>0</v>
      </c>
      <c r="FG39" s="135">
        <f t="shared" si="81"/>
        <v>0</v>
      </c>
      <c r="FH39" s="82">
        <f t="shared" si="81"/>
        <v>0</v>
      </c>
      <c r="FI39" s="82">
        <f t="shared" si="81"/>
        <v>0</v>
      </c>
      <c r="FJ39" s="129">
        <f t="shared" si="81"/>
        <v>0</v>
      </c>
      <c r="FK39" s="228">
        <f>IF(P39="課税事業者（一般課税）",INT(V39*10/110)+INT(W39*10/110),0)</f>
        <v>0</v>
      </c>
      <c r="FL39" s="277">
        <f t="shared" si="22"/>
        <v>0</v>
      </c>
      <c r="FM39" s="278">
        <f>IF(P39="課税事業者（一般課税）",INT(AG39*0.0909090909090909),0)</f>
        <v>0</v>
      </c>
      <c r="FN39" s="342">
        <f t="shared" si="49"/>
        <v>0</v>
      </c>
      <c r="FO39" s="232">
        <f>IF(P39="課税事業者（一般課税）",INT(AP39*10/110)+INT(AQ39*10/110),0)</f>
        <v>0</v>
      </c>
      <c r="FP39" s="281">
        <f t="shared" si="50"/>
        <v>0</v>
      </c>
      <c r="FQ39" s="340">
        <f>IF(P39="課税事業者（一般課税）",INT(BA39*10/110),0)</f>
        <v>0</v>
      </c>
      <c r="FR39" s="277">
        <f t="shared" si="51"/>
        <v>0</v>
      </c>
      <c r="FS39" s="230">
        <f>IF(P39="課税事業者（一般課税）",INT(BL39*10/110),0)</f>
        <v>0</v>
      </c>
      <c r="FT39" s="279">
        <f t="shared" si="52"/>
        <v>0</v>
      </c>
      <c r="FU39" s="230">
        <f>IF(P39="課税事業者（一般課税）",INT(BV39*10/110),0)</f>
        <v>0</v>
      </c>
      <c r="FV39" s="281">
        <f t="shared" si="53"/>
        <v>0</v>
      </c>
      <c r="FW39" s="230">
        <f>IF(P39="課税事業者（一般課税）",INT(CF39*10/110),0)</f>
        <v>0</v>
      </c>
      <c r="FX39" s="279">
        <f t="shared" si="54"/>
        <v>0</v>
      </c>
      <c r="FY39" s="340">
        <f>IF(P39="課税事業者（一般課税）",INT(CT39*10/110)+INT(CU39*10/110),0)</f>
        <v>0</v>
      </c>
      <c r="FZ39" s="277">
        <f t="shared" si="55"/>
        <v>0</v>
      </c>
      <c r="GA39" s="230">
        <f>IF(P39="課税事業者（一般課税）",INT(DF39*10/110),0)</f>
        <v>0</v>
      </c>
      <c r="GB39" s="279">
        <f t="shared" si="56"/>
        <v>0</v>
      </c>
      <c r="GC39" s="353">
        <f>IF(P39="課税事業者（一般課税）",INT(DP39*10/110),0)</f>
        <v>0</v>
      </c>
      <c r="GD39" s="277">
        <f t="shared" si="57"/>
        <v>0</v>
      </c>
      <c r="GE39" s="230">
        <f>IF(P39="課税事業者（一般課税）",INT(DZ39*10/110),0)</f>
        <v>0</v>
      </c>
      <c r="GF39" s="281">
        <f t="shared" si="58"/>
        <v>0</v>
      </c>
      <c r="GG39" s="353">
        <f>IF(P39="課税事業者（一般課税）",INT(EJ39*10/110),0)</f>
        <v>0</v>
      </c>
      <c r="GH39" s="281">
        <f t="shared" si="59"/>
        <v>0</v>
      </c>
      <c r="GI39" s="280">
        <f t="shared" si="82"/>
        <v>0</v>
      </c>
      <c r="GJ39" s="281">
        <f t="shared" si="82"/>
        <v>0</v>
      </c>
      <c r="GK39" s="353">
        <f>IF(P39="課税事業者（一般課税）",INT(FC39*10/110),0)</f>
        <v>0</v>
      </c>
      <c r="GL39" s="287">
        <f t="shared" si="61"/>
        <v>0</v>
      </c>
      <c r="GM39" s="694"/>
    </row>
    <row r="40" spans="1:195" ht="20.100000000000001" customHeight="1">
      <c r="A40" s="668"/>
      <c r="B40" s="522"/>
      <c r="C40" s="669"/>
      <c r="D40" s="673"/>
      <c r="E40" s="318" t="s">
        <v>256</v>
      </c>
      <c r="F40" s="675"/>
      <c r="G40" s="541"/>
      <c r="H40" s="543"/>
      <c r="I40" s="697"/>
      <c r="J40" s="550"/>
      <c r="K40" s="552"/>
      <c r="L40" s="550"/>
      <c r="M40" s="552"/>
      <c r="N40" s="467" t="e">
        <f t="shared" si="23"/>
        <v>#DIV/0!</v>
      </c>
      <c r="O40" s="690"/>
      <c r="P40" s="537"/>
      <c r="Q40" s="537"/>
      <c r="R40" s="89"/>
      <c r="S40" s="80" t="str">
        <f>IF(U40="","",VLOOKUP(L39,'リスト（けさない）'!$X$3:$Y$29,2,0))</f>
        <v/>
      </c>
      <c r="T40" s="74">
        <f t="shared" si="24"/>
        <v>0</v>
      </c>
      <c r="U40" s="100"/>
      <c r="V40" s="80">
        <f t="shared" si="0"/>
        <v>0</v>
      </c>
      <c r="W40" s="78"/>
      <c r="X40" s="83">
        <f t="shared" si="25"/>
        <v>0</v>
      </c>
      <c r="Y40" s="83">
        <f t="shared" si="1"/>
        <v>0</v>
      </c>
      <c r="Z40" s="394">
        <f>IF(Q39="初 年 度",Y40,0)</f>
        <v>0</v>
      </c>
      <c r="AA40" s="395">
        <f>IF(Q39="次 年 度",Y40,0)</f>
        <v>0</v>
      </c>
      <c r="AB40" s="445"/>
      <c r="AC40" s="125" t="s">
        <v>133</v>
      </c>
      <c r="AD40" s="74">
        <f t="shared" si="26"/>
        <v>0</v>
      </c>
      <c r="AE40" s="426"/>
      <c r="AF40" s="370"/>
      <c r="AG40" s="89"/>
      <c r="AH40" s="96">
        <f t="shared" si="27"/>
        <v>0</v>
      </c>
      <c r="AI40" s="96">
        <f>IF(AG39&gt;0,INT((AG40-FM40)/2),AF40-FM40)</f>
        <v>0</v>
      </c>
      <c r="AJ40" s="96">
        <f>IF(Q39="初 年 度",AI40,0)</f>
        <v>0</v>
      </c>
      <c r="AK40" s="421">
        <f>IF(Q39="次 年 度",AI40,0)</f>
        <v>0</v>
      </c>
      <c r="AL40" s="477"/>
      <c r="AM40" s="80" t="str">
        <f>IF(AO40="","",VLOOKUP(L39,'リスト（けさない）'!$AA$3:$AB$29,2,0))</f>
        <v/>
      </c>
      <c r="AN40" s="96">
        <f t="shared" si="28"/>
        <v>0</v>
      </c>
      <c r="AO40" s="100"/>
      <c r="AP40" s="107">
        <f t="shared" si="29"/>
        <v>0</v>
      </c>
      <c r="AQ40" s="89"/>
      <c r="AR40" s="111">
        <f t="shared" si="30"/>
        <v>0</v>
      </c>
      <c r="AS40" s="334">
        <f t="shared" si="69"/>
        <v>0</v>
      </c>
      <c r="AT40" s="334">
        <f>IF(Q39="初 年 度",AS40,0)</f>
        <v>0</v>
      </c>
      <c r="AU40" s="337">
        <f>IF(Q39="次 年 度",AS40,0)</f>
        <v>0</v>
      </c>
      <c r="AV40" s="477"/>
      <c r="AW40" s="125" t="s">
        <v>208</v>
      </c>
      <c r="AX40" s="96">
        <f t="shared" si="31"/>
        <v>0</v>
      </c>
      <c r="AY40" s="100"/>
      <c r="AZ40" s="370"/>
      <c r="BA40" s="89"/>
      <c r="BB40" s="96">
        <f t="shared" si="32"/>
        <v>0</v>
      </c>
      <c r="BC40" s="80">
        <f t="shared" si="63"/>
        <v>0</v>
      </c>
      <c r="BD40" s="83">
        <f>IF(Q39="初 年 度",BC40,0)</f>
        <v>0</v>
      </c>
      <c r="BE40" s="122">
        <f>IF(Q39="次 年 度",BC40,0)</f>
        <v>0</v>
      </c>
      <c r="BF40" s="477"/>
      <c r="BG40" s="125" t="s">
        <v>208</v>
      </c>
      <c r="BH40" s="96">
        <f t="shared" si="33"/>
        <v>0</v>
      </c>
      <c r="BI40" s="100"/>
      <c r="BJ40" s="370"/>
      <c r="BK40" s="89"/>
      <c r="BL40" s="96">
        <f t="shared" si="34"/>
        <v>0</v>
      </c>
      <c r="BM40" s="83">
        <f t="shared" si="70"/>
        <v>0</v>
      </c>
      <c r="BN40" s="83">
        <f>IF(Q39="初 年 度",BM40,0)</f>
        <v>0</v>
      </c>
      <c r="BO40" s="122">
        <f>IF(Q39="次 年 度",BM40,0)</f>
        <v>0</v>
      </c>
      <c r="BP40" s="477"/>
      <c r="BQ40" s="375" t="s">
        <v>208</v>
      </c>
      <c r="BR40" s="96">
        <f t="shared" si="35"/>
        <v>0</v>
      </c>
      <c r="BS40" s="100"/>
      <c r="BT40" s="370"/>
      <c r="BU40" s="89"/>
      <c r="BV40" s="96">
        <f t="shared" si="36"/>
        <v>0</v>
      </c>
      <c r="BW40" s="83">
        <f t="shared" si="71"/>
        <v>0</v>
      </c>
      <c r="BX40" s="83">
        <f>IF(Q39="初 年 度",BW40,0)</f>
        <v>0</v>
      </c>
      <c r="BY40" s="120">
        <f>IF(Q39="次 年 度",BW40,0)</f>
        <v>0</v>
      </c>
      <c r="BZ40" s="477"/>
      <c r="CA40" s="125" t="s">
        <v>228</v>
      </c>
      <c r="CB40" s="96">
        <f t="shared" si="2"/>
        <v>0</v>
      </c>
      <c r="CC40" s="100"/>
      <c r="CD40" s="370"/>
      <c r="CE40" s="89"/>
      <c r="CF40" s="96">
        <f t="shared" si="37"/>
        <v>0</v>
      </c>
      <c r="CG40" s="83">
        <f t="shared" si="64"/>
        <v>0</v>
      </c>
      <c r="CH40" s="83">
        <f>IF(Q39="初 年 度",CG40,0)</f>
        <v>0</v>
      </c>
      <c r="CI40" s="120">
        <f>IF(Q39="次 年 度",CG40,0)</f>
        <v>0</v>
      </c>
      <c r="CJ40" s="71">
        <f t="shared" si="3"/>
        <v>0</v>
      </c>
      <c r="CK40" s="80">
        <f t="shared" si="4"/>
        <v>0</v>
      </c>
      <c r="CL40" s="80">
        <f t="shared" si="5"/>
        <v>0</v>
      </c>
      <c r="CM40" s="83">
        <f t="shared" si="6"/>
        <v>0</v>
      </c>
      <c r="CN40" s="80">
        <f t="shared" si="7"/>
        <v>0</v>
      </c>
      <c r="CO40" s="130">
        <f t="shared" si="8"/>
        <v>0</v>
      </c>
      <c r="CP40" s="477"/>
      <c r="CQ40" s="81" t="str">
        <f>IF(CS40="","",VLOOKUP(L39,'リスト（けさない）'!$AD$3:$AE$29,2,0))</f>
        <v/>
      </c>
      <c r="CR40" s="74">
        <f t="shared" si="38"/>
        <v>0</v>
      </c>
      <c r="CS40" s="100"/>
      <c r="CT40" s="80">
        <f t="shared" si="65"/>
        <v>0</v>
      </c>
      <c r="CU40" s="89"/>
      <c r="CV40" s="80">
        <f t="shared" si="39"/>
        <v>0</v>
      </c>
      <c r="CW40" s="80">
        <f t="shared" si="72"/>
        <v>0</v>
      </c>
      <c r="CX40" s="83">
        <f>IF(Q39="初 年 度",CW40,0)</f>
        <v>0</v>
      </c>
      <c r="CY40" s="120">
        <f>IF(Q39="次 年 度",CW40,0)</f>
        <v>0</v>
      </c>
      <c r="CZ40" s="477"/>
      <c r="DA40" s="125" t="s">
        <v>133</v>
      </c>
      <c r="DB40" s="74">
        <f t="shared" si="40"/>
        <v>0</v>
      </c>
      <c r="DC40" s="100"/>
      <c r="DD40" s="370"/>
      <c r="DE40" s="89"/>
      <c r="DF40" s="96">
        <f t="shared" si="41"/>
        <v>0</v>
      </c>
      <c r="DG40" s="83">
        <f t="shared" si="66"/>
        <v>0</v>
      </c>
      <c r="DH40" s="83">
        <f>IF(Q39="初 年 度",DG40,0)</f>
        <v>0</v>
      </c>
      <c r="DI40" s="120">
        <f>IF(Q39="次 年 度",DG40,0)</f>
        <v>0</v>
      </c>
      <c r="DJ40" s="477"/>
      <c r="DK40" s="125" t="s">
        <v>133</v>
      </c>
      <c r="DL40" s="74">
        <f t="shared" si="42"/>
        <v>0</v>
      </c>
      <c r="DM40" s="100"/>
      <c r="DN40" s="370"/>
      <c r="DO40" s="89"/>
      <c r="DP40" s="96">
        <f t="shared" si="43"/>
        <v>0</v>
      </c>
      <c r="DQ40" s="83">
        <f t="shared" si="73"/>
        <v>0</v>
      </c>
      <c r="DR40" s="83">
        <f>IF(Q39="初 年 度",DQ40,0)</f>
        <v>0</v>
      </c>
      <c r="DS40" s="120">
        <f>IF(Q39="次 年 度",DQ40,0)</f>
        <v>0</v>
      </c>
      <c r="DT40" s="477"/>
      <c r="DU40" s="125" t="s">
        <v>133</v>
      </c>
      <c r="DV40" s="74">
        <f t="shared" si="44"/>
        <v>0</v>
      </c>
      <c r="DW40" s="100"/>
      <c r="DX40" s="370"/>
      <c r="DY40" s="89"/>
      <c r="DZ40" s="96">
        <f t="shared" si="45"/>
        <v>0</v>
      </c>
      <c r="EA40" s="83">
        <f t="shared" si="67"/>
        <v>0</v>
      </c>
      <c r="EB40" s="83">
        <f>IF(Q39="初 年 度",EA40,0)</f>
        <v>0</v>
      </c>
      <c r="EC40" s="120">
        <f>IF(Q39="次 年 度",EA40,0)</f>
        <v>0</v>
      </c>
      <c r="ED40" s="477"/>
      <c r="EE40" s="125" t="s">
        <v>133</v>
      </c>
      <c r="EF40" s="74">
        <f t="shared" si="46"/>
        <v>0</v>
      </c>
      <c r="EG40" s="100"/>
      <c r="EH40" s="370"/>
      <c r="EI40" s="89"/>
      <c r="EJ40" s="96">
        <f t="shared" si="47"/>
        <v>0</v>
      </c>
      <c r="EK40" s="83">
        <f t="shared" si="74"/>
        <v>0</v>
      </c>
      <c r="EL40" s="83">
        <f>IF(Q39="初 年 度",EK40,0)</f>
        <v>0</v>
      </c>
      <c r="EM40" s="120">
        <f>IF(Q39="次 年 度",EK40,0)</f>
        <v>0</v>
      </c>
      <c r="EN40" s="71">
        <f t="shared" si="9"/>
        <v>0</v>
      </c>
      <c r="EO40" s="83">
        <f t="shared" si="10"/>
        <v>0</v>
      </c>
      <c r="EP40" s="83">
        <f t="shared" si="11"/>
        <v>0</v>
      </c>
      <c r="EQ40" s="83">
        <f t="shared" si="12"/>
        <v>0</v>
      </c>
      <c r="ER40" s="83">
        <f t="shared" si="13"/>
        <v>0</v>
      </c>
      <c r="ES40" s="120">
        <f t="shared" si="14"/>
        <v>0</v>
      </c>
      <c r="ET40" s="136">
        <f t="shared" si="15"/>
        <v>0</v>
      </c>
      <c r="EU40" s="122">
        <f t="shared" si="16"/>
        <v>0</v>
      </c>
      <c r="EV40" s="83">
        <f t="shared" si="17"/>
        <v>0</v>
      </c>
      <c r="EW40" s="83">
        <f t="shared" si="18"/>
        <v>0</v>
      </c>
      <c r="EX40" s="80">
        <f t="shared" si="19"/>
        <v>0</v>
      </c>
      <c r="EY40" s="130">
        <f t="shared" si="20"/>
        <v>0</v>
      </c>
      <c r="EZ40" s="71">
        <f>IF(L39="ブルーベリー（普通栽培）",0,220)</f>
        <v>220</v>
      </c>
      <c r="FA40" s="80">
        <f>IF(L39="ブルーベリー（普通栽培）",0,T40+AD40+AN40)</f>
        <v>0</v>
      </c>
      <c r="FB40" s="83">
        <f>IF(L39="ブルーベリー（普通栽培）",0,U40+AE40+AO40)</f>
        <v>0</v>
      </c>
      <c r="FC40" s="83">
        <f t="shared" si="68"/>
        <v>0</v>
      </c>
      <c r="FD40" s="83">
        <f t="shared" si="21"/>
        <v>0</v>
      </c>
      <c r="FE40" s="117">
        <f>IF(Q39="初 年 度",FC40-GK40,0)</f>
        <v>0</v>
      </c>
      <c r="FF40" s="118">
        <f>IF(Q39="次 年 度",FC40-GK40,0)</f>
        <v>0</v>
      </c>
      <c r="FG40" s="136">
        <f t="shared" si="81"/>
        <v>0</v>
      </c>
      <c r="FH40" s="83">
        <f t="shared" si="81"/>
        <v>0</v>
      </c>
      <c r="FI40" s="83">
        <f t="shared" si="81"/>
        <v>0</v>
      </c>
      <c r="FJ40" s="130">
        <f t="shared" si="81"/>
        <v>0</v>
      </c>
      <c r="FK40" s="314">
        <f>IF(P39="課税事業者（一般課税）",INT(V40*10/110)+INT(W40*10/110),0)</f>
        <v>0</v>
      </c>
      <c r="FL40" s="92">
        <f t="shared" si="22"/>
        <v>0</v>
      </c>
      <c r="FM40" s="102">
        <f>IF(P39="課税事業者（一般課税）",INT(AG40*0.0909090909090909),0)</f>
        <v>0</v>
      </c>
      <c r="FN40" s="343">
        <f t="shared" si="49"/>
        <v>0</v>
      </c>
      <c r="FO40" s="350">
        <f>IF(P39="課税事業者（一般課税）",INT(AP40*10/110)+INT(AQ40*10/110),0)</f>
        <v>0</v>
      </c>
      <c r="FP40" s="115">
        <f t="shared" si="50"/>
        <v>0</v>
      </c>
      <c r="FQ40" s="347">
        <f>IF(P39="課税事業者（一般課税）",INT(BA40*10/110),0)</f>
        <v>0</v>
      </c>
      <c r="FR40" s="92">
        <f t="shared" si="51"/>
        <v>0</v>
      </c>
      <c r="FS40" s="355">
        <f>IF(P39="課税事業者（一般課税）",INT(BL40*10/110),0)</f>
        <v>0</v>
      </c>
      <c r="FT40" s="105">
        <f t="shared" si="52"/>
        <v>0</v>
      </c>
      <c r="FU40" s="355">
        <f>IF(P39="課税事業者（一般課税）",INT(BV40*10/110),0)</f>
        <v>0</v>
      </c>
      <c r="FV40" s="115">
        <f t="shared" si="53"/>
        <v>0</v>
      </c>
      <c r="FW40" s="355">
        <f>IF(P39="課税事業者（一般課税）",INT(CF40*10/110),0)</f>
        <v>0</v>
      </c>
      <c r="FX40" s="105">
        <f t="shared" si="54"/>
        <v>0</v>
      </c>
      <c r="FY40" s="347">
        <f>IF(P39="課税事業者（一般課税）",INT(CT40*10/110)+INT(CU40*10/110),0)</f>
        <v>0</v>
      </c>
      <c r="FZ40" s="92">
        <f t="shared" si="55"/>
        <v>0</v>
      </c>
      <c r="GA40" s="355">
        <f>IF(P39="課税事業者（一般課税）",INT(DF40*10/110),0)</f>
        <v>0</v>
      </c>
      <c r="GB40" s="105">
        <f t="shared" si="56"/>
        <v>0</v>
      </c>
      <c r="GC40" s="354">
        <f>IF(P39="課税事業者（一般課税）",INT(DL40*10/110),0)</f>
        <v>0</v>
      </c>
      <c r="GD40" s="92">
        <f t="shared" si="57"/>
        <v>0</v>
      </c>
      <c r="GE40" s="355">
        <f>IF(P39="課税事業者（一般課税）",INT(DZ40*10/110),0)</f>
        <v>0</v>
      </c>
      <c r="GF40" s="115">
        <f t="shared" si="58"/>
        <v>0</v>
      </c>
      <c r="GG40" s="354">
        <f>IF(P39="課税事業者（一般課税）",INT(EJ40*10/110),0)</f>
        <v>0</v>
      </c>
      <c r="GH40" s="115">
        <f t="shared" si="59"/>
        <v>0</v>
      </c>
      <c r="GI40" s="113">
        <f t="shared" si="82"/>
        <v>0</v>
      </c>
      <c r="GJ40" s="115">
        <f t="shared" si="82"/>
        <v>0</v>
      </c>
      <c r="GK40" s="354">
        <f>IF(P39="課税事業者（一般課税）",INT(FC40*10/110),0)</f>
        <v>0</v>
      </c>
      <c r="GL40" s="140">
        <f t="shared" si="61"/>
        <v>0</v>
      </c>
      <c r="GM40" s="695"/>
    </row>
    <row r="41" spans="1:195" ht="20.100000000000001" customHeight="1">
      <c r="A41" s="667" t="str">
        <f t="shared" ref="A41" si="87">+A39</f>
        <v>北海道</v>
      </c>
      <c r="B41" s="521"/>
      <c r="C41" s="629">
        <f t="shared" si="62"/>
        <v>14</v>
      </c>
      <c r="D41" s="685"/>
      <c r="E41" s="317" t="s">
        <v>258</v>
      </c>
      <c r="F41" s="680"/>
      <c r="G41" s="686"/>
      <c r="H41" s="682"/>
      <c r="I41" s="543"/>
      <c r="J41" s="698"/>
      <c r="K41" s="684"/>
      <c r="L41" s="683"/>
      <c r="M41" s="684"/>
      <c r="N41" s="468" t="e">
        <f t="shared" si="23"/>
        <v>#DIV/0!</v>
      </c>
      <c r="O41" s="689" t="str">
        <f>IF(L41="","",VLOOKUP(L41,'リスト（けさない）'!$Q$3:$R$29,2,0))</f>
        <v/>
      </c>
      <c r="P41" s="536"/>
      <c r="Q41" s="536"/>
      <c r="R41" s="473"/>
      <c r="S41" s="251" t="str">
        <f>IF(U41="","",VLOOKUP(L41,'リスト（けさない）'!$X$3:$Y$29,2,0))</f>
        <v/>
      </c>
      <c r="T41" s="243">
        <f t="shared" si="24"/>
        <v>0</v>
      </c>
      <c r="U41" s="244"/>
      <c r="V41" s="245">
        <f t="shared" si="0"/>
        <v>0</v>
      </c>
      <c r="W41" s="246"/>
      <c r="X41" s="247">
        <f t="shared" si="25"/>
        <v>0</v>
      </c>
      <c r="Y41" s="253">
        <f t="shared" si="1"/>
        <v>0</v>
      </c>
      <c r="Z41" s="332">
        <f>IF(Q41="初 年 度",Y41,0)</f>
        <v>0</v>
      </c>
      <c r="AA41" s="333">
        <f>IF(Q41="次 年 度",Y41,0)</f>
        <v>0</v>
      </c>
      <c r="AB41" s="444"/>
      <c r="AC41" s="124" t="s">
        <v>208</v>
      </c>
      <c r="AD41" s="243">
        <f t="shared" si="26"/>
        <v>0</v>
      </c>
      <c r="AE41" s="425"/>
      <c r="AF41" s="369"/>
      <c r="AG41" s="255"/>
      <c r="AH41" s="248">
        <f t="shared" si="27"/>
        <v>0</v>
      </c>
      <c r="AI41" s="339">
        <f>IF(AG41&gt;0,INT((AG41-FM41)/2),AF41-FM41)</f>
        <v>0</v>
      </c>
      <c r="AJ41" s="335">
        <f>IF(Q41="初 年 度",AI41,0)</f>
        <v>0</v>
      </c>
      <c r="AK41" s="420">
        <f>IF(Q41="次 年 度",AI41,0)</f>
        <v>0</v>
      </c>
      <c r="AL41" s="476"/>
      <c r="AM41" s="245" t="str">
        <f>IF(AO41="","",VLOOKUP(L41,'リスト（けさない）'!$AA$3:$AB$29,2,0))</f>
        <v/>
      </c>
      <c r="AN41" s="248">
        <f t="shared" si="28"/>
        <v>0</v>
      </c>
      <c r="AO41" s="244"/>
      <c r="AP41" s="257">
        <f t="shared" si="29"/>
        <v>0</v>
      </c>
      <c r="AQ41" s="255"/>
      <c r="AR41" s="258">
        <f t="shared" si="30"/>
        <v>0</v>
      </c>
      <c r="AS41" s="338">
        <f t="shared" si="69"/>
        <v>0</v>
      </c>
      <c r="AT41" s="332">
        <f>IF(Q41="初 年 度",AS41,0)</f>
        <v>0</v>
      </c>
      <c r="AU41" s="333">
        <f>IF(Q41="次 年 度",AS41,0)</f>
        <v>0</v>
      </c>
      <c r="AV41" s="476"/>
      <c r="AW41" s="124" t="s">
        <v>208</v>
      </c>
      <c r="AX41" s="248">
        <f t="shared" si="31"/>
        <v>0</v>
      </c>
      <c r="AY41" s="244"/>
      <c r="AZ41" s="369"/>
      <c r="BA41" s="255"/>
      <c r="BB41" s="248">
        <f t="shared" si="32"/>
        <v>0</v>
      </c>
      <c r="BC41" s="338">
        <f t="shared" si="63"/>
        <v>0</v>
      </c>
      <c r="BD41" s="332">
        <f>IF(Q41="初 年 度",BC41,0)</f>
        <v>0</v>
      </c>
      <c r="BE41" s="438">
        <f>IF(Q41="次 年 度",BC41,0)</f>
        <v>0</v>
      </c>
      <c r="BF41" s="476"/>
      <c r="BG41" s="124" t="s">
        <v>208</v>
      </c>
      <c r="BH41" s="248">
        <f t="shared" si="33"/>
        <v>0</v>
      </c>
      <c r="BI41" s="244"/>
      <c r="BJ41" s="369"/>
      <c r="BK41" s="255"/>
      <c r="BL41" s="248">
        <f t="shared" si="34"/>
        <v>0</v>
      </c>
      <c r="BM41" s="339">
        <f t="shared" si="70"/>
        <v>0</v>
      </c>
      <c r="BN41" s="335">
        <f>IF(Q41="初 年 度",BM41,0)</f>
        <v>0</v>
      </c>
      <c r="BO41" s="420">
        <f>IF(Q41="次 年 度",BM41,0)</f>
        <v>0</v>
      </c>
      <c r="BP41" s="476"/>
      <c r="BQ41" s="376" t="s">
        <v>208</v>
      </c>
      <c r="BR41" s="248">
        <f t="shared" si="35"/>
        <v>0</v>
      </c>
      <c r="BS41" s="244"/>
      <c r="BT41" s="369"/>
      <c r="BU41" s="88"/>
      <c r="BV41" s="95">
        <f t="shared" si="36"/>
        <v>0</v>
      </c>
      <c r="BW41" s="339">
        <f t="shared" si="71"/>
        <v>0</v>
      </c>
      <c r="BX41" s="335">
        <f>IF(Q41="初 年 度",BW41,0)</f>
        <v>0</v>
      </c>
      <c r="BY41" s="336">
        <f>IF(Q41="次 年 度",BW41,0)</f>
        <v>0</v>
      </c>
      <c r="BZ41" s="476"/>
      <c r="CA41" s="124" t="s">
        <v>208</v>
      </c>
      <c r="CB41" s="248">
        <f t="shared" si="2"/>
        <v>0</v>
      </c>
      <c r="CC41" s="244"/>
      <c r="CD41" s="369"/>
      <c r="CE41" s="255"/>
      <c r="CF41" s="248">
        <f t="shared" si="37"/>
        <v>0</v>
      </c>
      <c r="CG41" s="338">
        <f t="shared" si="64"/>
        <v>0</v>
      </c>
      <c r="CH41" s="332">
        <f>IF(Q41="初 年 度",CG41,0)</f>
        <v>0</v>
      </c>
      <c r="CI41" s="333">
        <f>IF(Q41="次 年 度",CG41,0)</f>
        <v>0</v>
      </c>
      <c r="CJ41" s="256">
        <f t="shared" si="3"/>
        <v>0</v>
      </c>
      <c r="CK41" s="245">
        <f t="shared" si="4"/>
        <v>0</v>
      </c>
      <c r="CL41" s="245">
        <f t="shared" si="5"/>
        <v>0</v>
      </c>
      <c r="CM41" s="247">
        <f t="shared" si="6"/>
        <v>0</v>
      </c>
      <c r="CN41" s="245">
        <f t="shared" si="7"/>
        <v>0</v>
      </c>
      <c r="CO41" s="266">
        <f t="shared" si="8"/>
        <v>0</v>
      </c>
      <c r="CP41" s="476"/>
      <c r="CQ41" s="245" t="str">
        <f>IF(CS41="","",VLOOKUP(L41,'リスト（けさない）'!$AD$3:$AE$29,2,0))</f>
        <v/>
      </c>
      <c r="CR41" s="267">
        <f t="shared" si="38"/>
        <v>0</v>
      </c>
      <c r="CS41" s="244"/>
      <c r="CT41" s="245">
        <f t="shared" si="65"/>
        <v>0</v>
      </c>
      <c r="CU41" s="255"/>
      <c r="CV41" s="245">
        <f t="shared" si="39"/>
        <v>0</v>
      </c>
      <c r="CW41" s="339">
        <f t="shared" si="72"/>
        <v>0</v>
      </c>
      <c r="CX41" s="335">
        <f>IF(Q41="初 年 度",CW41,0)</f>
        <v>0</v>
      </c>
      <c r="CY41" s="336">
        <f>IF(Q41="次 年 度",CW41,0)</f>
        <v>0</v>
      </c>
      <c r="CZ41" s="476"/>
      <c r="DA41" s="124" t="s">
        <v>208</v>
      </c>
      <c r="DB41" s="267">
        <f t="shared" si="40"/>
        <v>0</v>
      </c>
      <c r="DC41" s="244"/>
      <c r="DD41" s="369"/>
      <c r="DE41" s="255"/>
      <c r="DF41" s="248">
        <f t="shared" si="41"/>
        <v>0</v>
      </c>
      <c r="DG41" s="339">
        <f t="shared" si="66"/>
        <v>0</v>
      </c>
      <c r="DH41" s="335">
        <f>IF(Q41="初 年 度",DG41,0)</f>
        <v>0</v>
      </c>
      <c r="DI41" s="336">
        <f>IF(Q41="次 年 度",DG41,0)</f>
        <v>0</v>
      </c>
      <c r="DJ41" s="476"/>
      <c r="DK41" s="458" t="s">
        <v>208</v>
      </c>
      <c r="DL41" s="267">
        <f t="shared" si="42"/>
        <v>0</v>
      </c>
      <c r="DM41" s="244"/>
      <c r="DN41" s="369"/>
      <c r="DO41" s="255"/>
      <c r="DP41" s="248">
        <f t="shared" si="43"/>
        <v>0</v>
      </c>
      <c r="DQ41" s="339">
        <f t="shared" si="73"/>
        <v>0</v>
      </c>
      <c r="DR41" s="335">
        <f>IF(Q41="初 年 度",DQ41,0)</f>
        <v>0</v>
      </c>
      <c r="DS41" s="336">
        <f>IF(Q41="次 年 度",DQ41,0)</f>
        <v>0</v>
      </c>
      <c r="DT41" s="476"/>
      <c r="DU41" s="458" t="s">
        <v>208</v>
      </c>
      <c r="DV41" s="267">
        <f t="shared" si="44"/>
        <v>0</v>
      </c>
      <c r="DW41" s="244"/>
      <c r="DX41" s="369"/>
      <c r="DY41" s="255"/>
      <c r="DZ41" s="248">
        <f t="shared" si="45"/>
        <v>0</v>
      </c>
      <c r="EA41" s="338">
        <f t="shared" si="67"/>
        <v>0</v>
      </c>
      <c r="EB41" s="332">
        <f>IF(Q41="初 年 度",EA41,0)</f>
        <v>0</v>
      </c>
      <c r="EC41" s="333">
        <f>IF(Q41="次 年 度",EA41,0)</f>
        <v>0</v>
      </c>
      <c r="ED41" s="476"/>
      <c r="EE41" s="458" t="s">
        <v>208</v>
      </c>
      <c r="EF41" s="267">
        <f t="shared" si="46"/>
        <v>0</v>
      </c>
      <c r="EG41" s="244"/>
      <c r="EH41" s="369"/>
      <c r="EI41" s="255"/>
      <c r="EJ41" s="248">
        <f t="shared" si="47"/>
        <v>0</v>
      </c>
      <c r="EK41" s="339">
        <f t="shared" si="74"/>
        <v>0</v>
      </c>
      <c r="EL41" s="335">
        <f>IF(Q41="初 年 度",EK41,0)</f>
        <v>0</v>
      </c>
      <c r="EM41" s="336">
        <f>IF(Q41="次 年 度",EK41,0)</f>
        <v>0</v>
      </c>
      <c r="EN41" s="256">
        <f t="shared" si="9"/>
        <v>0</v>
      </c>
      <c r="EO41" s="247">
        <f t="shared" si="10"/>
        <v>0</v>
      </c>
      <c r="EP41" s="247">
        <f t="shared" si="11"/>
        <v>0</v>
      </c>
      <c r="EQ41" s="247">
        <f t="shared" si="12"/>
        <v>0</v>
      </c>
      <c r="ER41" s="247">
        <f t="shared" si="13"/>
        <v>0</v>
      </c>
      <c r="ES41" s="259">
        <f t="shared" si="14"/>
        <v>0</v>
      </c>
      <c r="ET41" s="272">
        <f t="shared" si="15"/>
        <v>0</v>
      </c>
      <c r="EU41" s="264">
        <f t="shared" si="16"/>
        <v>0</v>
      </c>
      <c r="EV41" s="247">
        <f t="shared" si="17"/>
        <v>0</v>
      </c>
      <c r="EW41" s="247">
        <f t="shared" si="18"/>
        <v>0</v>
      </c>
      <c r="EX41" s="245">
        <f t="shared" si="19"/>
        <v>0</v>
      </c>
      <c r="EY41" s="266">
        <f t="shared" si="20"/>
        <v>0</v>
      </c>
      <c r="EZ41" s="384">
        <f>IF(L41="ブルーベリー（普通栽培）",0,220)</f>
        <v>220</v>
      </c>
      <c r="FA41" s="247">
        <f>IF(L41="ブルーベリー（普通栽培）",0,T41+AD41+AN41)</f>
        <v>0</v>
      </c>
      <c r="FB41" s="247">
        <f>IF(L41="ブルーベリー（普通栽培）",0,U41+AE41+AO41)</f>
        <v>0</v>
      </c>
      <c r="FC41" s="247">
        <f t="shared" si="68"/>
        <v>0</v>
      </c>
      <c r="FD41" s="253">
        <f t="shared" si="21"/>
        <v>0</v>
      </c>
      <c r="FE41" s="247">
        <f>IF(Q41="初 年 度",FC41-GK41,0)</f>
        <v>0</v>
      </c>
      <c r="FF41" s="259">
        <f>IF(Q41="次 年 度",FC41-GK41,0)</f>
        <v>0</v>
      </c>
      <c r="FG41" s="135">
        <f t="shared" si="81"/>
        <v>0</v>
      </c>
      <c r="FH41" s="82">
        <f t="shared" si="81"/>
        <v>0</v>
      </c>
      <c r="FI41" s="82">
        <f t="shared" si="81"/>
        <v>0</v>
      </c>
      <c r="FJ41" s="129">
        <f t="shared" si="81"/>
        <v>0</v>
      </c>
      <c r="FK41" s="228">
        <f>IF(P41="課税事業者（一般課税）",INT(V41*10/110)+INT(W41*10/110),0)</f>
        <v>0</v>
      </c>
      <c r="FL41" s="277">
        <f t="shared" si="22"/>
        <v>0</v>
      </c>
      <c r="FM41" s="278">
        <f>IF(P41="課税事業者（一般課税）",INT(AG41*0.0909090909090909),0)</f>
        <v>0</v>
      </c>
      <c r="FN41" s="342">
        <f t="shared" si="49"/>
        <v>0</v>
      </c>
      <c r="FO41" s="232">
        <f>IF(P41="課税事業者（一般課税）",INT(AP41*10/110)+INT(AQ41*10/110),0)</f>
        <v>0</v>
      </c>
      <c r="FP41" s="281">
        <f t="shared" si="50"/>
        <v>0</v>
      </c>
      <c r="FQ41" s="340">
        <f>IF(P41="課税事業者（一般課税）",INT(BA41*10/110),0)</f>
        <v>0</v>
      </c>
      <c r="FR41" s="277">
        <f t="shared" si="51"/>
        <v>0</v>
      </c>
      <c r="FS41" s="230">
        <f>IF(P41="課税事業者（一般課税）",INT(BL41*10/110),0)</f>
        <v>0</v>
      </c>
      <c r="FT41" s="279">
        <f t="shared" si="52"/>
        <v>0</v>
      </c>
      <c r="FU41" s="230">
        <f>IF(P41="課税事業者（一般課税）",INT(BV41*10/110),0)</f>
        <v>0</v>
      </c>
      <c r="FV41" s="281">
        <f t="shared" si="53"/>
        <v>0</v>
      </c>
      <c r="FW41" s="230">
        <f>IF(P41="課税事業者（一般課税）",INT(CF41*10/110),0)</f>
        <v>0</v>
      </c>
      <c r="FX41" s="279">
        <f t="shared" si="54"/>
        <v>0</v>
      </c>
      <c r="FY41" s="340">
        <f>IF(P41="課税事業者（一般課税）",INT(CT41*10/110)+INT(CU41*10/110),0)</f>
        <v>0</v>
      </c>
      <c r="FZ41" s="277">
        <f t="shared" si="55"/>
        <v>0</v>
      </c>
      <c r="GA41" s="230">
        <f>IF(P41="課税事業者（一般課税）",INT(DF41*10/110),0)</f>
        <v>0</v>
      </c>
      <c r="GB41" s="279">
        <f t="shared" si="56"/>
        <v>0</v>
      </c>
      <c r="GC41" s="353">
        <f>IF(P41="課税事業者（一般課税）",INT(DP41*10/110),0)</f>
        <v>0</v>
      </c>
      <c r="GD41" s="277">
        <f t="shared" si="57"/>
        <v>0</v>
      </c>
      <c r="GE41" s="230">
        <f>IF(P41="課税事業者（一般課税）",INT(DZ41*10/110),0)</f>
        <v>0</v>
      </c>
      <c r="GF41" s="281">
        <f t="shared" si="58"/>
        <v>0</v>
      </c>
      <c r="GG41" s="353">
        <f>IF(P41="課税事業者（一般課税）",INT(EJ41*10/110),0)</f>
        <v>0</v>
      </c>
      <c r="GH41" s="281">
        <f t="shared" si="59"/>
        <v>0</v>
      </c>
      <c r="GI41" s="280">
        <f t="shared" si="82"/>
        <v>0</v>
      </c>
      <c r="GJ41" s="281">
        <f t="shared" si="82"/>
        <v>0</v>
      </c>
      <c r="GK41" s="353">
        <f>IF(P41="課税事業者（一般課税）",INT(FC41*10/110),0)</f>
        <v>0</v>
      </c>
      <c r="GL41" s="287">
        <f t="shared" si="61"/>
        <v>0</v>
      </c>
      <c r="GM41" s="694"/>
    </row>
    <row r="42" spans="1:195" ht="20.100000000000001" customHeight="1">
      <c r="A42" s="668"/>
      <c r="B42" s="522"/>
      <c r="C42" s="669"/>
      <c r="D42" s="673"/>
      <c r="E42" s="316" t="s">
        <v>256</v>
      </c>
      <c r="F42" s="675"/>
      <c r="G42" s="541"/>
      <c r="H42" s="543"/>
      <c r="I42" s="697"/>
      <c r="J42" s="699"/>
      <c r="K42" s="552"/>
      <c r="L42" s="550"/>
      <c r="M42" s="552"/>
      <c r="N42" s="467" t="e">
        <f t="shared" si="23"/>
        <v>#DIV/0!</v>
      </c>
      <c r="O42" s="690"/>
      <c r="P42" s="537"/>
      <c r="Q42" s="537"/>
      <c r="R42" s="89"/>
      <c r="S42" s="80" t="str">
        <f>IF(U42="","",VLOOKUP(L41,'リスト（けさない）'!$X$3:$Y$29,2,0))</f>
        <v/>
      </c>
      <c r="T42" s="74">
        <f t="shared" si="24"/>
        <v>0</v>
      </c>
      <c r="U42" s="100"/>
      <c r="V42" s="80">
        <f t="shared" si="0"/>
        <v>0</v>
      </c>
      <c r="W42" s="78"/>
      <c r="X42" s="83">
        <f t="shared" si="25"/>
        <v>0</v>
      </c>
      <c r="Y42" s="83">
        <f t="shared" si="1"/>
        <v>0</v>
      </c>
      <c r="Z42" s="394">
        <f>IF(Q41="初 年 度",Y42,0)</f>
        <v>0</v>
      </c>
      <c r="AA42" s="395">
        <f>IF(Q41="次 年 度",Y42,0)</f>
        <v>0</v>
      </c>
      <c r="AB42" s="445"/>
      <c r="AC42" s="125" t="s">
        <v>208</v>
      </c>
      <c r="AD42" s="74">
        <f t="shared" si="26"/>
        <v>0</v>
      </c>
      <c r="AE42" s="426"/>
      <c r="AF42" s="370"/>
      <c r="AG42" s="89"/>
      <c r="AH42" s="96">
        <f t="shared" si="27"/>
        <v>0</v>
      </c>
      <c r="AI42" s="96">
        <f>IF(AG41&gt;0,INT((AG42-FM42)/2),AF42-FM42)</f>
        <v>0</v>
      </c>
      <c r="AJ42" s="96">
        <f>IF(Q41="初 年 度",AI42,0)</f>
        <v>0</v>
      </c>
      <c r="AK42" s="421">
        <f>IF(Q41="次 年 度",AI42,0)</f>
        <v>0</v>
      </c>
      <c r="AL42" s="477"/>
      <c r="AM42" s="80" t="str">
        <f>IF(AO42="","",VLOOKUP(L41,'リスト（けさない）'!$AA$3:$AB$29,2,0))</f>
        <v/>
      </c>
      <c r="AN42" s="96">
        <f t="shared" si="28"/>
        <v>0</v>
      </c>
      <c r="AO42" s="100"/>
      <c r="AP42" s="107">
        <f t="shared" si="29"/>
        <v>0</v>
      </c>
      <c r="AQ42" s="89"/>
      <c r="AR42" s="111">
        <f t="shared" si="30"/>
        <v>0</v>
      </c>
      <c r="AS42" s="334">
        <f t="shared" si="69"/>
        <v>0</v>
      </c>
      <c r="AT42" s="334">
        <f>IF(Q41="初 年 度",AS42,0)</f>
        <v>0</v>
      </c>
      <c r="AU42" s="337">
        <f>IF(Q41="次 年 度",AS42,0)</f>
        <v>0</v>
      </c>
      <c r="AV42" s="477"/>
      <c r="AW42" s="125" t="s">
        <v>208</v>
      </c>
      <c r="AX42" s="96">
        <f t="shared" si="31"/>
        <v>0</v>
      </c>
      <c r="AY42" s="100"/>
      <c r="AZ42" s="370"/>
      <c r="BA42" s="89"/>
      <c r="BB42" s="96">
        <f t="shared" si="32"/>
        <v>0</v>
      </c>
      <c r="BC42" s="80">
        <f t="shared" si="63"/>
        <v>0</v>
      </c>
      <c r="BD42" s="83">
        <f>IF(Q41="初 年 度",BC42,0)</f>
        <v>0</v>
      </c>
      <c r="BE42" s="122">
        <f>IF(Q41="次 年 度",BC42,0)</f>
        <v>0</v>
      </c>
      <c r="BF42" s="477"/>
      <c r="BG42" s="125" t="s">
        <v>208</v>
      </c>
      <c r="BH42" s="96">
        <f t="shared" si="33"/>
        <v>0</v>
      </c>
      <c r="BI42" s="100"/>
      <c r="BJ42" s="370"/>
      <c r="BK42" s="89"/>
      <c r="BL42" s="96">
        <f t="shared" si="34"/>
        <v>0</v>
      </c>
      <c r="BM42" s="83">
        <f t="shared" si="70"/>
        <v>0</v>
      </c>
      <c r="BN42" s="83">
        <f>IF(Q41="初 年 度",BM42,0)</f>
        <v>0</v>
      </c>
      <c r="BO42" s="122">
        <f>IF(Q41="次 年 度",BM42,0)</f>
        <v>0</v>
      </c>
      <c r="BP42" s="477"/>
      <c r="BQ42" s="375" t="s">
        <v>208</v>
      </c>
      <c r="BR42" s="96">
        <f t="shared" si="35"/>
        <v>0</v>
      </c>
      <c r="BS42" s="100"/>
      <c r="BT42" s="370"/>
      <c r="BU42" s="89"/>
      <c r="BV42" s="96">
        <f t="shared" si="36"/>
        <v>0</v>
      </c>
      <c r="BW42" s="83">
        <f t="shared" si="71"/>
        <v>0</v>
      </c>
      <c r="BX42" s="83">
        <f>IF(Q41="初 年 度",BW42,0)</f>
        <v>0</v>
      </c>
      <c r="BY42" s="120">
        <f>IF(Q41="次 年 度",BW42,0)</f>
        <v>0</v>
      </c>
      <c r="BZ42" s="477"/>
      <c r="CA42" s="125" t="s">
        <v>208</v>
      </c>
      <c r="CB42" s="96">
        <f t="shared" si="2"/>
        <v>0</v>
      </c>
      <c r="CC42" s="100"/>
      <c r="CD42" s="370"/>
      <c r="CE42" s="89"/>
      <c r="CF42" s="96">
        <f t="shared" si="37"/>
        <v>0</v>
      </c>
      <c r="CG42" s="83">
        <f t="shared" si="64"/>
        <v>0</v>
      </c>
      <c r="CH42" s="83">
        <f>IF(Q41="初 年 度",CG42,0)</f>
        <v>0</v>
      </c>
      <c r="CI42" s="120">
        <f>IF(Q41="次 年 度",CG42,0)</f>
        <v>0</v>
      </c>
      <c r="CJ42" s="71">
        <f t="shared" si="3"/>
        <v>0</v>
      </c>
      <c r="CK42" s="80">
        <f t="shared" si="4"/>
        <v>0</v>
      </c>
      <c r="CL42" s="80">
        <f t="shared" si="5"/>
        <v>0</v>
      </c>
      <c r="CM42" s="83">
        <f t="shared" si="6"/>
        <v>0</v>
      </c>
      <c r="CN42" s="80">
        <f t="shared" si="7"/>
        <v>0</v>
      </c>
      <c r="CO42" s="130">
        <f t="shared" si="8"/>
        <v>0</v>
      </c>
      <c r="CP42" s="477"/>
      <c r="CQ42" s="80" t="str">
        <f>IF(CS42="","",VLOOKUP(L41,'リスト（けさない）'!$AD$3:$AE$29,2,0))</f>
        <v/>
      </c>
      <c r="CR42" s="74">
        <f t="shared" si="38"/>
        <v>0</v>
      </c>
      <c r="CS42" s="100"/>
      <c r="CT42" s="80">
        <f t="shared" si="65"/>
        <v>0</v>
      </c>
      <c r="CU42" s="89"/>
      <c r="CV42" s="80">
        <f t="shared" si="39"/>
        <v>0</v>
      </c>
      <c r="CW42" s="80">
        <f t="shared" si="72"/>
        <v>0</v>
      </c>
      <c r="CX42" s="83">
        <f>IF(Q41="初 年 度",CW42,0)</f>
        <v>0</v>
      </c>
      <c r="CY42" s="120">
        <f>IF(Q41="次 年 度",CW42,0)</f>
        <v>0</v>
      </c>
      <c r="CZ42" s="477"/>
      <c r="DA42" s="125" t="s">
        <v>208</v>
      </c>
      <c r="DB42" s="74">
        <f t="shared" si="40"/>
        <v>0</v>
      </c>
      <c r="DC42" s="100"/>
      <c r="DD42" s="370"/>
      <c r="DE42" s="89"/>
      <c r="DF42" s="96">
        <f t="shared" si="41"/>
        <v>0</v>
      </c>
      <c r="DG42" s="83">
        <f t="shared" si="66"/>
        <v>0</v>
      </c>
      <c r="DH42" s="83">
        <f>IF(Q41="初 年 度",DG42,0)</f>
        <v>0</v>
      </c>
      <c r="DI42" s="120">
        <f>IF(Q41="次 年 度",DG42,0)</f>
        <v>0</v>
      </c>
      <c r="DJ42" s="477"/>
      <c r="DK42" s="125" t="s">
        <v>208</v>
      </c>
      <c r="DL42" s="74">
        <f t="shared" si="42"/>
        <v>0</v>
      </c>
      <c r="DM42" s="100"/>
      <c r="DN42" s="370"/>
      <c r="DO42" s="89"/>
      <c r="DP42" s="96">
        <f t="shared" si="43"/>
        <v>0</v>
      </c>
      <c r="DQ42" s="83">
        <f t="shared" si="73"/>
        <v>0</v>
      </c>
      <c r="DR42" s="83">
        <f>IF(Q41="初 年 度",DQ42,0)</f>
        <v>0</v>
      </c>
      <c r="DS42" s="120">
        <f>IF(Q41="次 年 度",DQ42,0)</f>
        <v>0</v>
      </c>
      <c r="DT42" s="477"/>
      <c r="DU42" s="125" t="s">
        <v>208</v>
      </c>
      <c r="DV42" s="74">
        <f t="shared" si="44"/>
        <v>0</v>
      </c>
      <c r="DW42" s="100"/>
      <c r="DX42" s="370"/>
      <c r="DY42" s="89"/>
      <c r="DZ42" s="96">
        <f t="shared" si="45"/>
        <v>0</v>
      </c>
      <c r="EA42" s="83">
        <f t="shared" si="67"/>
        <v>0</v>
      </c>
      <c r="EB42" s="83">
        <f>IF(Q41="初 年 度",EA42,0)</f>
        <v>0</v>
      </c>
      <c r="EC42" s="120">
        <f>IF(Q41="次 年 度",EA42,0)</f>
        <v>0</v>
      </c>
      <c r="ED42" s="477"/>
      <c r="EE42" s="125" t="s">
        <v>208</v>
      </c>
      <c r="EF42" s="74">
        <f t="shared" si="46"/>
        <v>0</v>
      </c>
      <c r="EG42" s="100"/>
      <c r="EH42" s="370"/>
      <c r="EI42" s="89"/>
      <c r="EJ42" s="96">
        <f t="shared" si="47"/>
        <v>0</v>
      </c>
      <c r="EK42" s="83">
        <f t="shared" si="74"/>
        <v>0</v>
      </c>
      <c r="EL42" s="83">
        <f>IF(Q41="初 年 度",EK42,0)</f>
        <v>0</v>
      </c>
      <c r="EM42" s="120">
        <f>IF(Q41="次 年 度",EK42,0)</f>
        <v>0</v>
      </c>
      <c r="EN42" s="71">
        <f t="shared" si="9"/>
        <v>0</v>
      </c>
      <c r="EO42" s="83">
        <f t="shared" si="10"/>
        <v>0</v>
      </c>
      <c r="EP42" s="83">
        <f t="shared" si="11"/>
        <v>0</v>
      </c>
      <c r="EQ42" s="83">
        <f t="shared" si="12"/>
        <v>0</v>
      </c>
      <c r="ER42" s="83">
        <f t="shared" si="13"/>
        <v>0</v>
      </c>
      <c r="ES42" s="120">
        <f t="shared" si="14"/>
        <v>0</v>
      </c>
      <c r="ET42" s="136">
        <f t="shared" si="15"/>
        <v>0</v>
      </c>
      <c r="EU42" s="122">
        <f t="shared" si="16"/>
        <v>0</v>
      </c>
      <c r="EV42" s="83">
        <f t="shared" si="17"/>
        <v>0</v>
      </c>
      <c r="EW42" s="83">
        <f t="shared" si="18"/>
        <v>0</v>
      </c>
      <c r="EX42" s="80">
        <f t="shared" si="19"/>
        <v>0</v>
      </c>
      <c r="EY42" s="130">
        <f t="shared" si="20"/>
        <v>0</v>
      </c>
      <c r="EZ42" s="71">
        <f>IF(L41="ブルーベリー（普通栽培）",0,220)</f>
        <v>220</v>
      </c>
      <c r="FA42" s="80">
        <f>IF(L41="ブルーベリー（普通栽培）",0,T42+AD42+AN42)</f>
        <v>0</v>
      </c>
      <c r="FB42" s="83">
        <f>IF(L41="ブルーベリー（普通栽培）",0,U42+AE42+AO42)</f>
        <v>0</v>
      </c>
      <c r="FC42" s="83">
        <f t="shared" si="68"/>
        <v>0</v>
      </c>
      <c r="FD42" s="83">
        <f t="shared" si="21"/>
        <v>0</v>
      </c>
      <c r="FE42" s="239">
        <f>IF(Q41="初 年 度",FC42-GK42,0)</f>
        <v>0</v>
      </c>
      <c r="FF42" s="240">
        <f>IF(Q41="次 年 度",FC42-GK42,0)</f>
        <v>0</v>
      </c>
      <c r="FG42" s="136">
        <f t="shared" si="81"/>
        <v>0</v>
      </c>
      <c r="FH42" s="83">
        <f t="shared" si="81"/>
        <v>0</v>
      </c>
      <c r="FI42" s="83">
        <f t="shared" si="81"/>
        <v>0</v>
      </c>
      <c r="FJ42" s="130">
        <f t="shared" si="81"/>
        <v>0</v>
      </c>
      <c r="FK42" s="314">
        <f>IF(P41="課税事業者（一般課税）",INT(V42*10/110)+INT(W42*10/110),0)</f>
        <v>0</v>
      </c>
      <c r="FL42" s="92">
        <f t="shared" si="22"/>
        <v>0</v>
      </c>
      <c r="FM42" s="102">
        <f>IF(P41="課税事業者（一般課税）",INT(AG42*0.0909090909090909),0)</f>
        <v>0</v>
      </c>
      <c r="FN42" s="343">
        <f t="shared" si="49"/>
        <v>0</v>
      </c>
      <c r="FO42" s="350">
        <f>IF(P41="課税事業者（一般課税）",INT(AP42*10/110)+INT(AQ42*10/110),0)</f>
        <v>0</v>
      </c>
      <c r="FP42" s="115">
        <f t="shared" si="50"/>
        <v>0</v>
      </c>
      <c r="FQ42" s="347">
        <f>IF(P41="課税事業者（一般課税）",INT(BA42*10/110),0)</f>
        <v>0</v>
      </c>
      <c r="FR42" s="92">
        <f t="shared" si="51"/>
        <v>0</v>
      </c>
      <c r="FS42" s="355">
        <f>IF(P41="課税事業者（一般課税）",INT(BL42*10/110),0)</f>
        <v>0</v>
      </c>
      <c r="FT42" s="105">
        <f t="shared" si="52"/>
        <v>0</v>
      </c>
      <c r="FU42" s="355">
        <f>IF(P41="課税事業者（一般課税）",INT(BV42*10/110),0)</f>
        <v>0</v>
      </c>
      <c r="FV42" s="115">
        <f t="shared" si="53"/>
        <v>0</v>
      </c>
      <c r="FW42" s="355">
        <f>IF(P41="課税事業者（一般課税）",INT(CF42*10/110),0)</f>
        <v>0</v>
      </c>
      <c r="FX42" s="105">
        <f t="shared" si="54"/>
        <v>0</v>
      </c>
      <c r="FY42" s="347">
        <f>IF(P41="課税事業者（一般課税）",INT(CT42*10/110)+INT(CU42*10/110),0)</f>
        <v>0</v>
      </c>
      <c r="FZ42" s="92">
        <f t="shared" si="55"/>
        <v>0</v>
      </c>
      <c r="GA42" s="355">
        <f>IF(P41="課税事業者（一般課税）",INT(DF42*10/110),0)</f>
        <v>0</v>
      </c>
      <c r="GB42" s="105">
        <f t="shared" si="56"/>
        <v>0</v>
      </c>
      <c r="GC42" s="354">
        <f>IF(P41="課税事業者（一般課税）",INT(DL42*10/110),0)</f>
        <v>0</v>
      </c>
      <c r="GD42" s="92">
        <f t="shared" si="57"/>
        <v>0</v>
      </c>
      <c r="GE42" s="355">
        <f>IF(P41="課税事業者（一般課税）",INT(DZ42*10/110),0)</f>
        <v>0</v>
      </c>
      <c r="GF42" s="115">
        <f t="shared" si="58"/>
        <v>0</v>
      </c>
      <c r="GG42" s="354">
        <f>IF(P41="課税事業者（一般課税）",INT(EJ42*10/110),0)</f>
        <v>0</v>
      </c>
      <c r="GH42" s="115">
        <f t="shared" si="59"/>
        <v>0</v>
      </c>
      <c r="GI42" s="113">
        <f t="shared" si="82"/>
        <v>0</v>
      </c>
      <c r="GJ42" s="115">
        <f t="shared" si="82"/>
        <v>0</v>
      </c>
      <c r="GK42" s="354">
        <f>IF(P41="課税事業者（一般課税）",INT(FC42*10/110),0)</f>
        <v>0</v>
      </c>
      <c r="GL42" s="140">
        <f t="shared" si="61"/>
        <v>0</v>
      </c>
      <c r="GM42" s="695"/>
    </row>
    <row r="43" spans="1:195" ht="20.100000000000001" customHeight="1">
      <c r="A43" s="667" t="str">
        <f t="shared" ref="A43" si="88">+A41</f>
        <v>北海道</v>
      </c>
      <c r="B43" s="521"/>
      <c r="C43" s="629">
        <f t="shared" si="62"/>
        <v>15</v>
      </c>
      <c r="D43" s="685"/>
      <c r="E43" s="317" t="s">
        <v>258</v>
      </c>
      <c r="F43" s="680"/>
      <c r="G43" s="686"/>
      <c r="H43" s="682"/>
      <c r="I43" s="543"/>
      <c r="J43" s="698"/>
      <c r="K43" s="684"/>
      <c r="L43" s="683"/>
      <c r="M43" s="684"/>
      <c r="N43" s="468" t="e">
        <f t="shared" si="23"/>
        <v>#DIV/0!</v>
      </c>
      <c r="O43" s="689" t="str">
        <f>IF(L43="","",VLOOKUP(L43,'リスト（けさない）'!$Q$3:$R$29,2,0))</f>
        <v/>
      </c>
      <c r="P43" s="536"/>
      <c r="Q43" s="536"/>
      <c r="R43" s="460"/>
      <c r="S43" s="251" t="str">
        <f>IF(U43="","",VLOOKUP(L43,'リスト（けさない）'!$X$3:$Y$29,2,0))</f>
        <v/>
      </c>
      <c r="T43" s="249">
        <f t="shared" si="24"/>
        <v>0</v>
      </c>
      <c r="U43" s="250"/>
      <c r="V43" s="251">
        <f t="shared" si="0"/>
        <v>0</v>
      </c>
      <c r="W43" s="252"/>
      <c r="X43" s="253">
        <f t="shared" si="25"/>
        <v>0</v>
      </c>
      <c r="Y43" s="247">
        <f t="shared" si="1"/>
        <v>0</v>
      </c>
      <c r="Z43" s="335">
        <f>IF(Q43="初 年 度",Y43,0)</f>
        <v>0</v>
      </c>
      <c r="AA43" s="336">
        <f>IF(Q43="次 年 度",Y43,0)</f>
        <v>0</v>
      </c>
      <c r="AB43" s="442"/>
      <c r="AC43" s="73" t="s">
        <v>208</v>
      </c>
      <c r="AD43" s="249">
        <f t="shared" si="26"/>
        <v>0</v>
      </c>
      <c r="AE43" s="427"/>
      <c r="AF43" s="369"/>
      <c r="AG43" s="260"/>
      <c r="AH43" s="254">
        <f t="shared" si="27"/>
        <v>0</v>
      </c>
      <c r="AI43" s="339">
        <f>IF(AG43&gt;0,INT((AG43-FM43)/2),AF43-FM43)</f>
        <v>0</v>
      </c>
      <c r="AJ43" s="335">
        <f>IF(Q43="初 年 度",AI43,0)</f>
        <v>0</v>
      </c>
      <c r="AK43" s="420">
        <f>IF(Q43="次 年 度",AI43,0)</f>
        <v>0</v>
      </c>
      <c r="AL43" s="478"/>
      <c r="AM43" s="251" t="str">
        <f>IF(AO43="","",VLOOKUP(L43,'リスト（けさない）'!$AA$3:$AB$29,2,0))</f>
        <v/>
      </c>
      <c r="AN43" s="254">
        <f t="shared" si="28"/>
        <v>0</v>
      </c>
      <c r="AO43" s="250"/>
      <c r="AP43" s="261">
        <f t="shared" si="29"/>
        <v>0</v>
      </c>
      <c r="AQ43" s="260"/>
      <c r="AR43" s="262">
        <f t="shared" si="30"/>
        <v>0</v>
      </c>
      <c r="AS43" s="338">
        <f t="shared" si="69"/>
        <v>0</v>
      </c>
      <c r="AT43" s="332">
        <f>IF(Q43="初 年 度",AS43,0)</f>
        <v>0</v>
      </c>
      <c r="AU43" s="333">
        <f>IF(Q43="次 年 度",AS43,0)</f>
        <v>0</v>
      </c>
      <c r="AV43" s="478"/>
      <c r="AW43" s="73" t="s">
        <v>208</v>
      </c>
      <c r="AX43" s="254">
        <f t="shared" si="31"/>
        <v>0</v>
      </c>
      <c r="AY43" s="250"/>
      <c r="AZ43" s="369"/>
      <c r="BA43" s="260"/>
      <c r="BB43" s="254">
        <f t="shared" si="32"/>
        <v>0</v>
      </c>
      <c r="BC43" s="338">
        <f t="shared" si="63"/>
        <v>0</v>
      </c>
      <c r="BD43" s="332">
        <f>IF(Q43="初 年 度",BC43,0)</f>
        <v>0</v>
      </c>
      <c r="BE43" s="438">
        <f>IF(Q43="次 年 度",BC43,0)</f>
        <v>0</v>
      </c>
      <c r="BF43" s="478"/>
      <c r="BG43" s="73" t="s">
        <v>208</v>
      </c>
      <c r="BH43" s="254">
        <f t="shared" si="33"/>
        <v>0</v>
      </c>
      <c r="BI43" s="250"/>
      <c r="BJ43" s="369"/>
      <c r="BK43" s="260"/>
      <c r="BL43" s="254">
        <f t="shared" si="34"/>
        <v>0</v>
      </c>
      <c r="BM43" s="339">
        <f t="shared" si="70"/>
        <v>0</v>
      </c>
      <c r="BN43" s="335">
        <f>IF(Q43="初 年 度",BM43,0)</f>
        <v>0</v>
      </c>
      <c r="BO43" s="420">
        <f>IF(Q43="次 年 度",BM43,0)</f>
        <v>0</v>
      </c>
      <c r="BP43" s="478"/>
      <c r="BQ43" s="377" t="s">
        <v>208</v>
      </c>
      <c r="BR43" s="254">
        <f t="shared" si="35"/>
        <v>0</v>
      </c>
      <c r="BS43" s="250"/>
      <c r="BT43" s="369"/>
      <c r="BU43" s="90"/>
      <c r="BV43" s="97">
        <f t="shared" si="36"/>
        <v>0</v>
      </c>
      <c r="BW43" s="339">
        <f t="shared" si="71"/>
        <v>0</v>
      </c>
      <c r="BX43" s="335">
        <f>IF(Q43="初 年 度",BW43,0)</f>
        <v>0</v>
      </c>
      <c r="BY43" s="336">
        <f>IF(Q43="次 年 度",BW43,0)</f>
        <v>0</v>
      </c>
      <c r="BZ43" s="478"/>
      <c r="CA43" s="73" t="s">
        <v>208</v>
      </c>
      <c r="CB43" s="254">
        <f t="shared" si="2"/>
        <v>0</v>
      </c>
      <c r="CC43" s="250"/>
      <c r="CD43" s="369"/>
      <c r="CE43" s="260"/>
      <c r="CF43" s="254">
        <f t="shared" si="37"/>
        <v>0</v>
      </c>
      <c r="CG43" s="338">
        <f t="shared" si="64"/>
        <v>0</v>
      </c>
      <c r="CH43" s="332">
        <f>IF(Q43="初 年 度",CG43,0)</f>
        <v>0</v>
      </c>
      <c r="CI43" s="333">
        <f>IF(Q43="次 年 度",CG43,0)</f>
        <v>0</v>
      </c>
      <c r="CJ43" s="242">
        <f t="shared" si="3"/>
        <v>0</v>
      </c>
      <c r="CK43" s="251">
        <f t="shared" si="4"/>
        <v>0</v>
      </c>
      <c r="CL43" s="251">
        <f t="shared" si="5"/>
        <v>0</v>
      </c>
      <c r="CM43" s="253">
        <f t="shared" si="6"/>
        <v>0</v>
      </c>
      <c r="CN43" s="251">
        <f t="shared" si="7"/>
        <v>0</v>
      </c>
      <c r="CO43" s="268">
        <f t="shared" si="8"/>
        <v>0</v>
      </c>
      <c r="CP43" s="478"/>
      <c r="CQ43" s="251" t="str">
        <f>IF(CS43="","",VLOOKUP(L43,'リスト（けさない）'!$AD$3:$AE$29,2,0))</f>
        <v/>
      </c>
      <c r="CR43" s="249">
        <f t="shared" si="38"/>
        <v>0</v>
      </c>
      <c r="CS43" s="250"/>
      <c r="CT43" s="251">
        <f t="shared" si="65"/>
        <v>0</v>
      </c>
      <c r="CU43" s="260"/>
      <c r="CV43" s="251">
        <f t="shared" si="39"/>
        <v>0</v>
      </c>
      <c r="CW43" s="339">
        <f t="shared" si="72"/>
        <v>0</v>
      </c>
      <c r="CX43" s="335">
        <f>IF(Q43="初 年 度",CW43,0)</f>
        <v>0</v>
      </c>
      <c r="CY43" s="336">
        <f>IF(Q43="次 年 度",CW43,0)</f>
        <v>0</v>
      </c>
      <c r="CZ43" s="478"/>
      <c r="DA43" s="73" t="s">
        <v>208</v>
      </c>
      <c r="DB43" s="249">
        <f t="shared" si="40"/>
        <v>0</v>
      </c>
      <c r="DC43" s="250"/>
      <c r="DD43" s="369"/>
      <c r="DE43" s="260"/>
      <c r="DF43" s="254">
        <f t="shared" si="41"/>
        <v>0</v>
      </c>
      <c r="DG43" s="339">
        <f t="shared" si="66"/>
        <v>0</v>
      </c>
      <c r="DH43" s="335">
        <f>IF(Q43="初 年 度",DG43,0)</f>
        <v>0</v>
      </c>
      <c r="DI43" s="336">
        <f>IF(Q43="次 年 度",DG43,0)</f>
        <v>0</v>
      </c>
      <c r="DJ43" s="478"/>
      <c r="DK43" s="456" t="s">
        <v>208</v>
      </c>
      <c r="DL43" s="249">
        <f t="shared" si="42"/>
        <v>0</v>
      </c>
      <c r="DM43" s="250"/>
      <c r="DN43" s="369"/>
      <c r="DO43" s="260"/>
      <c r="DP43" s="254">
        <f t="shared" si="43"/>
        <v>0</v>
      </c>
      <c r="DQ43" s="339">
        <f t="shared" si="73"/>
        <v>0</v>
      </c>
      <c r="DR43" s="335">
        <f>IF(Q43="初 年 度",DQ43,0)</f>
        <v>0</v>
      </c>
      <c r="DS43" s="336">
        <f>IF(Q43="次 年 度",DQ43,0)</f>
        <v>0</v>
      </c>
      <c r="DT43" s="478"/>
      <c r="DU43" s="456" t="s">
        <v>208</v>
      </c>
      <c r="DV43" s="249">
        <f t="shared" si="44"/>
        <v>0</v>
      </c>
      <c r="DW43" s="250"/>
      <c r="DX43" s="369"/>
      <c r="DY43" s="260"/>
      <c r="DZ43" s="254">
        <f t="shared" si="45"/>
        <v>0</v>
      </c>
      <c r="EA43" s="338">
        <f t="shared" si="67"/>
        <v>0</v>
      </c>
      <c r="EB43" s="332">
        <f>IF(Q43="初 年 度",EA43,0)</f>
        <v>0</v>
      </c>
      <c r="EC43" s="333">
        <f>IF(Q43="次 年 度",EA43,0)</f>
        <v>0</v>
      </c>
      <c r="ED43" s="478"/>
      <c r="EE43" s="456" t="s">
        <v>208</v>
      </c>
      <c r="EF43" s="249">
        <f t="shared" si="46"/>
        <v>0</v>
      </c>
      <c r="EG43" s="250"/>
      <c r="EH43" s="369"/>
      <c r="EI43" s="260"/>
      <c r="EJ43" s="254">
        <f t="shared" si="47"/>
        <v>0</v>
      </c>
      <c r="EK43" s="339">
        <f t="shared" si="74"/>
        <v>0</v>
      </c>
      <c r="EL43" s="335">
        <f>IF(Q43="初 年 度",EK43,0)</f>
        <v>0</v>
      </c>
      <c r="EM43" s="336">
        <f>IF(Q43="次 年 度",EK43,0)</f>
        <v>0</v>
      </c>
      <c r="EN43" s="242">
        <f t="shared" si="9"/>
        <v>0</v>
      </c>
      <c r="EO43" s="253">
        <f t="shared" si="10"/>
        <v>0</v>
      </c>
      <c r="EP43" s="253">
        <f t="shared" si="11"/>
        <v>0</v>
      </c>
      <c r="EQ43" s="253">
        <f t="shared" si="12"/>
        <v>0</v>
      </c>
      <c r="ER43" s="253">
        <f t="shared" si="13"/>
        <v>0</v>
      </c>
      <c r="ES43" s="263">
        <f t="shared" si="14"/>
        <v>0</v>
      </c>
      <c r="ET43" s="276">
        <f t="shared" si="15"/>
        <v>0</v>
      </c>
      <c r="EU43" s="265">
        <f t="shared" si="16"/>
        <v>0</v>
      </c>
      <c r="EV43" s="253">
        <f t="shared" si="17"/>
        <v>0</v>
      </c>
      <c r="EW43" s="253">
        <f t="shared" si="18"/>
        <v>0</v>
      </c>
      <c r="EX43" s="251">
        <f t="shared" si="19"/>
        <v>0</v>
      </c>
      <c r="EY43" s="268">
        <f t="shared" si="20"/>
        <v>0</v>
      </c>
      <c r="EZ43" s="383">
        <f>IF(L43="ブルーベリー（普通栽培）",0,220)</f>
        <v>220</v>
      </c>
      <c r="FA43" s="247">
        <f>IF(L43="ブルーベリー（普通栽培）",0,T43+AD43+AN43)</f>
        <v>0</v>
      </c>
      <c r="FB43" s="247">
        <f>IF(L43="ブルーベリー（普通栽培）",0,U43+AE43+AO43)</f>
        <v>0</v>
      </c>
      <c r="FC43" s="253">
        <f t="shared" si="68"/>
        <v>0</v>
      </c>
      <c r="FD43" s="253">
        <f t="shared" si="21"/>
        <v>0</v>
      </c>
      <c r="FE43" s="253">
        <f>IF(Q43="初 年 度",FC43-GK43,0)</f>
        <v>0</v>
      </c>
      <c r="FF43" s="263">
        <f>IF(Q43="次 年 度",FC43-GK43,0)</f>
        <v>0</v>
      </c>
      <c r="FG43" s="137">
        <f t="shared" si="81"/>
        <v>0</v>
      </c>
      <c r="FH43" s="84">
        <f t="shared" si="81"/>
        <v>0</v>
      </c>
      <c r="FI43" s="84">
        <f t="shared" si="81"/>
        <v>0</v>
      </c>
      <c r="FJ43" s="131">
        <f t="shared" si="81"/>
        <v>0</v>
      </c>
      <c r="FK43" s="228">
        <f>IF(P43="課税事業者（一般課税）",INT(V43*10/110)+INT(W43*10/110),0)</f>
        <v>0</v>
      </c>
      <c r="FL43" s="282">
        <f t="shared" si="22"/>
        <v>0</v>
      </c>
      <c r="FM43" s="283">
        <f>IF(P43="課税事業者（一般課税）",INT(AG43*0.0909090909090909),0)</f>
        <v>0</v>
      </c>
      <c r="FN43" s="344">
        <f t="shared" si="49"/>
        <v>0</v>
      </c>
      <c r="FO43" s="232">
        <f>IF(P43="課税事業者（一般課税）",INT(AP43*10/110)+INT(AQ43*10/110),0)</f>
        <v>0</v>
      </c>
      <c r="FP43" s="286">
        <f t="shared" si="50"/>
        <v>0</v>
      </c>
      <c r="FQ43" s="340">
        <f>IF(P43="課税事業者（一般課税）",INT(BA43*10/110),0)</f>
        <v>0</v>
      </c>
      <c r="FR43" s="282">
        <f t="shared" si="51"/>
        <v>0</v>
      </c>
      <c r="FS43" s="230">
        <f>IF(P43="課税事業者（一般課税）",INT(BL43*10/110),0)</f>
        <v>0</v>
      </c>
      <c r="FT43" s="284">
        <f t="shared" si="52"/>
        <v>0</v>
      </c>
      <c r="FU43" s="230">
        <f>IF(P43="課税事業者（一般課税）",INT(BV43*10/110),0)</f>
        <v>0</v>
      </c>
      <c r="FV43" s="286">
        <f t="shared" si="53"/>
        <v>0</v>
      </c>
      <c r="FW43" s="230">
        <f>IF(P43="課税事業者（一般課税）",INT(CF43*10/110),0)</f>
        <v>0</v>
      </c>
      <c r="FX43" s="284">
        <f t="shared" si="54"/>
        <v>0</v>
      </c>
      <c r="FY43" s="340">
        <f>IF(P43="課税事業者（一般課税）",INT(CT43*10/110)+INT(CU43*10/110),0)</f>
        <v>0</v>
      </c>
      <c r="FZ43" s="282">
        <f t="shared" si="55"/>
        <v>0</v>
      </c>
      <c r="GA43" s="230">
        <f>IF(P43="課税事業者（一般課税）",INT(DF43*10/110),0)</f>
        <v>0</v>
      </c>
      <c r="GB43" s="284">
        <f t="shared" si="56"/>
        <v>0</v>
      </c>
      <c r="GC43" s="353">
        <f>IF(P43="課税事業者（一般課税）",INT(DP43*10/110),0)</f>
        <v>0</v>
      </c>
      <c r="GD43" s="282">
        <f t="shared" si="57"/>
        <v>0</v>
      </c>
      <c r="GE43" s="230">
        <f>IF(P43="課税事業者（一般課税）",INT(DZ43*10/110),0)</f>
        <v>0</v>
      </c>
      <c r="GF43" s="286">
        <f t="shared" si="58"/>
        <v>0</v>
      </c>
      <c r="GG43" s="353">
        <f>IF(P43="課税事業者（一般課税）",INT(EJ43*10/110),0)</f>
        <v>0</v>
      </c>
      <c r="GH43" s="286">
        <f t="shared" si="59"/>
        <v>0</v>
      </c>
      <c r="GI43" s="285">
        <f t="shared" si="82"/>
        <v>0</v>
      </c>
      <c r="GJ43" s="286">
        <f t="shared" si="82"/>
        <v>0</v>
      </c>
      <c r="GK43" s="353">
        <f>IF(P43="課税事業者（一般課税）",INT(FC43*10/110),0)</f>
        <v>0</v>
      </c>
      <c r="GL43" s="288">
        <f t="shared" si="61"/>
        <v>0</v>
      </c>
      <c r="GM43" s="694"/>
    </row>
    <row r="44" spans="1:195" ht="20.100000000000001" customHeight="1">
      <c r="A44" s="668"/>
      <c r="B44" s="522"/>
      <c r="C44" s="669"/>
      <c r="D44" s="673"/>
      <c r="E44" s="316" t="s">
        <v>256</v>
      </c>
      <c r="F44" s="675"/>
      <c r="G44" s="541"/>
      <c r="H44" s="543"/>
      <c r="I44" s="697"/>
      <c r="J44" s="699"/>
      <c r="K44" s="552"/>
      <c r="L44" s="550"/>
      <c r="M44" s="552"/>
      <c r="N44" s="467" t="e">
        <f t="shared" si="23"/>
        <v>#DIV/0!</v>
      </c>
      <c r="O44" s="690"/>
      <c r="P44" s="537"/>
      <c r="Q44" s="537"/>
      <c r="R44" s="91"/>
      <c r="S44" s="80" t="str">
        <f>IF(U44="","",VLOOKUP(L43,'リスト（けさない）'!$X$3:$Y$29,2,0))</f>
        <v/>
      </c>
      <c r="T44" s="75">
        <f t="shared" si="24"/>
        <v>0</v>
      </c>
      <c r="U44" s="101"/>
      <c r="V44" s="81">
        <f t="shared" si="0"/>
        <v>0</v>
      </c>
      <c r="W44" s="79"/>
      <c r="X44" s="85">
        <f t="shared" si="25"/>
        <v>0</v>
      </c>
      <c r="Y44" s="83">
        <f t="shared" si="1"/>
        <v>0</v>
      </c>
      <c r="Z44" s="394">
        <f>IF(Q43="初 年 度",Y44,0)</f>
        <v>0</v>
      </c>
      <c r="AA44" s="395">
        <f>IF(Q43="次 年 度",Y44,0)</f>
        <v>0</v>
      </c>
      <c r="AB44" s="443"/>
      <c r="AC44" s="126" t="s">
        <v>208</v>
      </c>
      <c r="AD44" s="75">
        <f t="shared" si="26"/>
        <v>0</v>
      </c>
      <c r="AE44" s="424"/>
      <c r="AF44" s="370"/>
      <c r="AG44" s="91"/>
      <c r="AH44" s="94">
        <f t="shared" si="27"/>
        <v>0</v>
      </c>
      <c r="AI44" s="96">
        <f>IF(AG43&gt;0,INT((AG44-FM44)/2),AF44-FM44)</f>
        <v>0</v>
      </c>
      <c r="AJ44" s="96">
        <f>IF(Q43="初 年 度",AI44,0)</f>
        <v>0</v>
      </c>
      <c r="AK44" s="421">
        <f>IF(Q43="次 年 度",AI44,0)</f>
        <v>0</v>
      </c>
      <c r="AL44" s="475"/>
      <c r="AM44" s="81" t="str">
        <f>IF(AO44="","",VLOOKUP(L43,'リスト（けさない）'!$AA$3:$AB$29,2,0))</f>
        <v/>
      </c>
      <c r="AN44" s="94">
        <f t="shared" si="28"/>
        <v>0</v>
      </c>
      <c r="AO44" s="101"/>
      <c r="AP44" s="106">
        <f t="shared" si="29"/>
        <v>0</v>
      </c>
      <c r="AQ44" s="91"/>
      <c r="AR44" s="110">
        <f t="shared" si="30"/>
        <v>0</v>
      </c>
      <c r="AS44" s="334">
        <f t="shared" si="69"/>
        <v>0</v>
      </c>
      <c r="AT44" s="334">
        <f>IF(Q43="初 年 度",AS44,0)</f>
        <v>0</v>
      </c>
      <c r="AU44" s="337">
        <f>IF(Q43="次 年 度",AS44,0)</f>
        <v>0</v>
      </c>
      <c r="AV44" s="475"/>
      <c r="AW44" s="126" t="s">
        <v>208</v>
      </c>
      <c r="AX44" s="94">
        <f t="shared" si="31"/>
        <v>0</v>
      </c>
      <c r="AY44" s="101"/>
      <c r="AZ44" s="370"/>
      <c r="BA44" s="91"/>
      <c r="BB44" s="94">
        <f t="shared" si="32"/>
        <v>0</v>
      </c>
      <c r="BC44" s="80">
        <f t="shared" si="63"/>
        <v>0</v>
      </c>
      <c r="BD44" s="83">
        <f>IF(Q43="初 年 度",BC44,0)</f>
        <v>0</v>
      </c>
      <c r="BE44" s="122">
        <f>IF(Q43="次 年 度",BC44,0)</f>
        <v>0</v>
      </c>
      <c r="BF44" s="475"/>
      <c r="BG44" s="126" t="s">
        <v>208</v>
      </c>
      <c r="BH44" s="94">
        <f t="shared" si="33"/>
        <v>0</v>
      </c>
      <c r="BI44" s="101"/>
      <c r="BJ44" s="370"/>
      <c r="BK44" s="91"/>
      <c r="BL44" s="94">
        <f t="shared" si="34"/>
        <v>0</v>
      </c>
      <c r="BM44" s="83">
        <f t="shared" si="70"/>
        <v>0</v>
      </c>
      <c r="BN44" s="83">
        <f>IF(Q43="初 年 度",BM44,0)</f>
        <v>0</v>
      </c>
      <c r="BO44" s="122">
        <f>IF(Q43="次 年 度",BM44,0)</f>
        <v>0</v>
      </c>
      <c r="BP44" s="475"/>
      <c r="BQ44" s="378" t="s">
        <v>208</v>
      </c>
      <c r="BR44" s="94">
        <f t="shared" si="35"/>
        <v>0</v>
      </c>
      <c r="BS44" s="101"/>
      <c r="BT44" s="370"/>
      <c r="BU44" s="91"/>
      <c r="BV44" s="94">
        <f t="shared" si="36"/>
        <v>0</v>
      </c>
      <c r="BW44" s="83">
        <f t="shared" si="71"/>
        <v>0</v>
      </c>
      <c r="BX44" s="83">
        <f>IF(Q43="初 年 度",BW44,0)</f>
        <v>0</v>
      </c>
      <c r="BY44" s="120">
        <f>IF(Q43="次 年 度",BW44,0)</f>
        <v>0</v>
      </c>
      <c r="BZ44" s="475"/>
      <c r="CA44" s="126" t="s">
        <v>208</v>
      </c>
      <c r="CB44" s="94">
        <f t="shared" si="2"/>
        <v>0</v>
      </c>
      <c r="CC44" s="101"/>
      <c r="CD44" s="370"/>
      <c r="CE44" s="91"/>
      <c r="CF44" s="94">
        <f t="shared" si="37"/>
        <v>0</v>
      </c>
      <c r="CG44" s="83">
        <f t="shared" si="64"/>
        <v>0</v>
      </c>
      <c r="CH44" s="83">
        <f>IF(Q43="初 年 度",CG44,0)</f>
        <v>0</v>
      </c>
      <c r="CI44" s="120">
        <f>IF(Q43="次 年 度",CG44,0)</f>
        <v>0</v>
      </c>
      <c r="CJ44" s="69">
        <f t="shared" si="3"/>
        <v>0</v>
      </c>
      <c r="CK44" s="81">
        <f t="shared" si="4"/>
        <v>0</v>
      </c>
      <c r="CL44" s="81">
        <f t="shared" si="5"/>
        <v>0</v>
      </c>
      <c r="CM44" s="85">
        <f t="shared" si="6"/>
        <v>0</v>
      </c>
      <c r="CN44" s="81">
        <f t="shared" si="7"/>
        <v>0</v>
      </c>
      <c r="CO44" s="132">
        <f t="shared" si="8"/>
        <v>0</v>
      </c>
      <c r="CP44" s="475"/>
      <c r="CQ44" s="81" t="str">
        <f>IF(CS44="","",VLOOKUP(L43,'リスト（けさない）'!$AD$3:$AE$29,2,0))</f>
        <v/>
      </c>
      <c r="CR44" s="75">
        <f t="shared" si="38"/>
        <v>0</v>
      </c>
      <c r="CS44" s="101"/>
      <c r="CT44" s="81">
        <f t="shared" si="65"/>
        <v>0</v>
      </c>
      <c r="CU44" s="91"/>
      <c r="CV44" s="81">
        <f t="shared" si="39"/>
        <v>0</v>
      </c>
      <c r="CW44" s="80">
        <f t="shared" si="72"/>
        <v>0</v>
      </c>
      <c r="CX44" s="83">
        <f>IF(Q43="初 年 度",CW44,0)</f>
        <v>0</v>
      </c>
      <c r="CY44" s="120">
        <f>IF(Q43="次 年 度",CW44,0)</f>
        <v>0</v>
      </c>
      <c r="CZ44" s="475"/>
      <c r="DA44" s="126" t="s">
        <v>208</v>
      </c>
      <c r="DB44" s="75">
        <f t="shared" si="40"/>
        <v>0</v>
      </c>
      <c r="DC44" s="101"/>
      <c r="DD44" s="370"/>
      <c r="DE44" s="91"/>
      <c r="DF44" s="94">
        <f t="shared" si="41"/>
        <v>0</v>
      </c>
      <c r="DG44" s="83">
        <f t="shared" si="66"/>
        <v>0</v>
      </c>
      <c r="DH44" s="83">
        <f>IF(Q43="初 年 度",DG44,0)</f>
        <v>0</v>
      </c>
      <c r="DI44" s="120">
        <f>IF(Q43="次 年 度",DG44,0)</f>
        <v>0</v>
      </c>
      <c r="DJ44" s="475"/>
      <c r="DK44" s="126" t="s">
        <v>208</v>
      </c>
      <c r="DL44" s="75">
        <f t="shared" si="42"/>
        <v>0</v>
      </c>
      <c r="DM44" s="101"/>
      <c r="DN44" s="370"/>
      <c r="DO44" s="91"/>
      <c r="DP44" s="94">
        <f t="shared" si="43"/>
        <v>0</v>
      </c>
      <c r="DQ44" s="83">
        <f t="shared" si="73"/>
        <v>0</v>
      </c>
      <c r="DR44" s="83">
        <f>IF(Q43="初 年 度",DQ44,0)</f>
        <v>0</v>
      </c>
      <c r="DS44" s="120">
        <f>IF(Q43="次 年 度",DQ44,0)</f>
        <v>0</v>
      </c>
      <c r="DT44" s="475"/>
      <c r="DU44" s="126" t="s">
        <v>208</v>
      </c>
      <c r="DV44" s="75">
        <f t="shared" si="44"/>
        <v>0</v>
      </c>
      <c r="DW44" s="101"/>
      <c r="DX44" s="370"/>
      <c r="DY44" s="91"/>
      <c r="DZ44" s="94">
        <f t="shared" si="45"/>
        <v>0</v>
      </c>
      <c r="EA44" s="83">
        <f t="shared" si="67"/>
        <v>0</v>
      </c>
      <c r="EB44" s="83">
        <f>IF(Q43="初 年 度",EA44,0)</f>
        <v>0</v>
      </c>
      <c r="EC44" s="120">
        <f>IF(Q43="次 年 度",EA44,0)</f>
        <v>0</v>
      </c>
      <c r="ED44" s="475"/>
      <c r="EE44" s="126" t="s">
        <v>208</v>
      </c>
      <c r="EF44" s="75">
        <f t="shared" si="46"/>
        <v>0</v>
      </c>
      <c r="EG44" s="101"/>
      <c r="EH44" s="370"/>
      <c r="EI44" s="91"/>
      <c r="EJ44" s="94">
        <f t="shared" si="47"/>
        <v>0</v>
      </c>
      <c r="EK44" s="83">
        <f t="shared" si="74"/>
        <v>0</v>
      </c>
      <c r="EL44" s="83">
        <f>IF(Q43="初 年 度",EK44,0)</f>
        <v>0</v>
      </c>
      <c r="EM44" s="120">
        <f>IF(Q43="次 年 度",EK44,0)</f>
        <v>0</v>
      </c>
      <c r="EN44" s="69">
        <f t="shared" si="9"/>
        <v>0</v>
      </c>
      <c r="EO44" s="83">
        <f t="shared" si="10"/>
        <v>0</v>
      </c>
      <c r="EP44" s="85">
        <f t="shared" si="11"/>
        <v>0</v>
      </c>
      <c r="EQ44" s="85">
        <f t="shared" si="12"/>
        <v>0</v>
      </c>
      <c r="ER44" s="85">
        <f t="shared" si="13"/>
        <v>0</v>
      </c>
      <c r="ES44" s="119">
        <f t="shared" si="14"/>
        <v>0</v>
      </c>
      <c r="ET44" s="138">
        <f t="shared" si="15"/>
        <v>0</v>
      </c>
      <c r="EU44" s="123">
        <f t="shared" si="16"/>
        <v>0</v>
      </c>
      <c r="EV44" s="85">
        <f t="shared" si="17"/>
        <v>0</v>
      </c>
      <c r="EW44" s="85">
        <f t="shared" si="18"/>
        <v>0</v>
      </c>
      <c r="EX44" s="81">
        <f t="shared" si="19"/>
        <v>0</v>
      </c>
      <c r="EY44" s="132">
        <f t="shared" si="20"/>
        <v>0</v>
      </c>
      <c r="EZ44" s="71">
        <f>IF(L43="ブルーベリー（普通栽培）",0,220)</f>
        <v>220</v>
      </c>
      <c r="FA44" s="80">
        <f>IF(L43="ブルーベリー（普通栽培）",0,T44+AD44+AN44)</f>
        <v>0</v>
      </c>
      <c r="FB44" s="83">
        <f>IF(L43="ブルーベリー（普通栽培）",0,U44+AE44+AO44)</f>
        <v>0</v>
      </c>
      <c r="FC44" s="85">
        <f t="shared" si="68"/>
        <v>0</v>
      </c>
      <c r="FD44" s="85">
        <f t="shared" si="21"/>
        <v>0</v>
      </c>
      <c r="FE44" s="117">
        <f>IF(Q43="初 年 度",FC44-GK44,0)</f>
        <v>0</v>
      </c>
      <c r="FF44" s="118">
        <f>IF(Q43="次 年 度",FC44-GK44,0)</f>
        <v>0</v>
      </c>
      <c r="FG44" s="138">
        <f t="shared" si="81"/>
        <v>0</v>
      </c>
      <c r="FH44" s="85">
        <f t="shared" si="81"/>
        <v>0</v>
      </c>
      <c r="FI44" s="85">
        <f t="shared" si="81"/>
        <v>0</v>
      </c>
      <c r="FJ44" s="132">
        <f t="shared" si="81"/>
        <v>0</v>
      </c>
      <c r="FK44" s="314">
        <f>IF(P43="課税事業者（一般課税）",INT(V44*10/110)+INT(W44*10/110),0)</f>
        <v>0</v>
      </c>
      <c r="FL44" s="93">
        <f t="shared" si="22"/>
        <v>0</v>
      </c>
      <c r="FM44" s="103">
        <f>IF(P43="課税事業者（一般課税）",INT(AG44*0.0909090909090909),0)</f>
        <v>0</v>
      </c>
      <c r="FN44" s="341">
        <f t="shared" si="49"/>
        <v>0</v>
      </c>
      <c r="FO44" s="350">
        <f>IF(P43="課税事業者（一般課税）",INT(AP44*10/110)+INT(AQ44*10/110),0)</f>
        <v>0</v>
      </c>
      <c r="FP44" s="116">
        <f t="shared" si="50"/>
        <v>0</v>
      </c>
      <c r="FQ44" s="347">
        <f>IF(P43="課税事業者（一般課税）",INT(BA44*10/110),0)</f>
        <v>0</v>
      </c>
      <c r="FR44" s="93">
        <f t="shared" si="51"/>
        <v>0</v>
      </c>
      <c r="FS44" s="355">
        <f>IF(P43="課税事業者（一般課税）",INT(BL44*10/110),0)</f>
        <v>0</v>
      </c>
      <c r="FT44" s="104">
        <f t="shared" si="52"/>
        <v>0</v>
      </c>
      <c r="FU44" s="355">
        <f>IF(P43="課税事業者（一般課税）",INT(BV44*10/110),0)</f>
        <v>0</v>
      </c>
      <c r="FV44" s="116">
        <f t="shared" si="53"/>
        <v>0</v>
      </c>
      <c r="FW44" s="355">
        <f>IF(P43="課税事業者（一般課税）",INT(CF44*10/110),0)</f>
        <v>0</v>
      </c>
      <c r="FX44" s="104">
        <f t="shared" si="54"/>
        <v>0</v>
      </c>
      <c r="FY44" s="347">
        <f>IF(P43="課税事業者（一般課税）",INT(CT44*10/110)+INT(CU44*10/110),0)</f>
        <v>0</v>
      </c>
      <c r="FZ44" s="93">
        <f t="shared" si="55"/>
        <v>0</v>
      </c>
      <c r="GA44" s="355">
        <f>IF(P43="課税事業者（一般課税）",INT(DF44*10/110),0)</f>
        <v>0</v>
      </c>
      <c r="GB44" s="104">
        <f t="shared" si="56"/>
        <v>0</v>
      </c>
      <c r="GC44" s="354">
        <f>IF(P43="課税事業者（一般課税）",INT(DL44*10/110),0)</f>
        <v>0</v>
      </c>
      <c r="GD44" s="93">
        <f t="shared" si="57"/>
        <v>0</v>
      </c>
      <c r="GE44" s="355">
        <f>IF(P43="課税事業者（一般課税）",INT(DZ44*10/110),0)</f>
        <v>0</v>
      </c>
      <c r="GF44" s="116">
        <f t="shared" si="58"/>
        <v>0</v>
      </c>
      <c r="GG44" s="354">
        <f>IF(P43="課税事業者（一般課税）",INT(EJ44*10/110),0)</f>
        <v>0</v>
      </c>
      <c r="GH44" s="116">
        <f t="shared" si="59"/>
        <v>0</v>
      </c>
      <c r="GI44" s="114">
        <f t="shared" si="82"/>
        <v>0</v>
      </c>
      <c r="GJ44" s="116">
        <f t="shared" si="82"/>
        <v>0</v>
      </c>
      <c r="GK44" s="354">
        <f>IF(P43="課税事業者（一般課税）",INT(FC44*10/110),0)</f>
        <v>0</v>
      </c>
      <c r="GL44" s="139">
        <f t="shared" si="61"/>
        <v>0</v>
      </c>
      <c r="GM44" s="695"/>
    </row>
    <row r="45" spans="1:195" ht="20.100000000000001" customHeight="1">
      <c r="A45" s="667" t="str">
        <f t="shared" ref="A45" si="89">+A43</f>
        <v>北海道</v>
      </c>
      <c r="B45" s="521"/>
      <c r="C45" s="629">
        <f t="shared" si="62"/>
        <v>16</v>
      </c>
      <c r="D45" s="685"/>
      <c r="E45" s="317" t="s">
        <v>258</v>
      </c>
      <c r="F45" s="680"/>
      <c r="G45" s="686"/>
      <c r="H45" s="682"/>
      <c r="I45" s="543"/>
      <c r="J45" s="698"/>
      <c r="K45" s="684"/>
      <c r="L45" s="683"/>
      <c r="M45" s="684"/>
      <c r="N45" s="468" t="e">
        <f t="shared" si="23"/>
        <v>#DIV/0!</v>
      </c>
      <c r="O45" s="689" t="str">
        <f>IF(L45="","",VLOOKUP(L45,'リスト（けさない）'!$Q$3:$R$29,2,0))</f>
        <v/>
      </c>
      <c r="P45" s="700"/>
      <c r="Q45" s="536"/>
      <c r="R45" s="473"/>
      <c r="S45" s="251" t="str">
        <f>IF(U45="","",VLOOKUP(L45,'リスト（けさない）'!$X$3:$Y$29,2,0))</f>
        <v/>
      </c>
      <c r="T45" s="243">
        <f t="shared" si="24"/>
        <v>0</v>
      </c>
      <c r="U45" s="244"/>
      <c r="V45" s="245">
        <f t="shared" si="0"/>
        <v>0</v>
      </c>
      <c r="W45" s="246"/>
      <c r="X45" s="247">
        <f t="shared" si="25"/>
        <v>0</v>
      </c>
      <c r="Y45" s="253">
        <f t="shared" si="1"/>
        <v>0</v>
      </c>
      <c r="Z45" s="332">
        <f>IF(Q45="初 年 度",Y45,0)</f>
        <v>0</v>
      </c>
      <c r="AA45" s="333">
        <f>IF(Q45="次 年 度",Y45,0)</f>
        <v>0</v>
      </c>
      <c r="AB45" s="444"/>
      <c r="AC45" s="124" t="s">
        <v>133</v>
      </c>
      <c r="AD45" s="243">
        <f t="shared" si="26"/>
        <v>0</v>
      </c>
      <c r="AE45" s="425"/>
      <c r="AF45" s="369"/>
      <c r="AG45" s="255"/>
      <c r="AH45" s="248">
        <f t="shared" si="27"/>
        <v>0</v>
      </c>
      <c r="AI45" s="339">
        <f>IF(AG45&gt;0,INT((AG45-FM45)/2),AF45-FM45)</f>
        <v>0</v>
      </c>
      <c r="AJ45" s="335">
        <f>IF(Q45="初 年 度",AI45,0)</f>
        <v>0</v>
      </c>
      <c r="AK45" s="420">
        <f>IF(Q45="次 年 度",AI45,0)</f>
        <v>0</v>
      </c>
      <c r="AL45" s="476"/>
      <c r="AM45" s="245" t="str">
        <f>IF(AO45="","",VLOOKUP(L45,'リスト（けさない）'!$AA$3:$AB$29,2,0))</f>
        <v/>
      </c>
      <c r="AN45" s="248">
        <f t="shared" si="28"/>
        <v>0</v>
      </c>
      <c r="AO45" s="244"/>
      <c r="AP45" s="257">
        <f t="shared" si="29"/>
        <v>0</v>
      </c>
      <c r="AQ45" s="255"/>
      <c r="AR45" s="258">
        <f t="shared" si="30"/>
        <v>0</v>
      </c>
      <c r="AS45" s="338">
        <f t="shared" si="69"/>
        <v>0</v>
      </c>
      <c r="AT45" s="332">
        <f>IF(Q45="初 年 度",AS45,0)</f>
        <v>0</v>
      </c>
      <c r="AU45" s="333">
        <f>IF(Q45="次 年 度",AS45,0)</f>
        <v>0</v>
      </c>
      <c r="AV45" s="476"/>
      <c r="AW45" s="124" t="s">
        <v>208</v>
      </c>
      <c r="AX45" s="248">
        <f t="shared" si="31"/>
        <v>0</v>
      </c>
      <c r="AY45" s="244"/>
      <c r="AZ45" s="369"/>
      <c r="BA45" s="255"/>
      <c r="BB45" s="248">
        <f t="shared" si="32"/>
        <v>0</v>
      </c>
      <c r="BC45" s="338">
        <f t="shared" si="63"/>
        <v>0</v>
      </c>
      <c r="BD45" s="332">
        <f>IF(Q45="初 年 度",BC45,0)</f>
        <v>0</v>
      </c>
      <c r="BE45" s="438">
        <f>IF(Q45="次 年 度",BC45,0)</f>
        <v>0</v>
      </c>
      <c r="BF45" s="476"/>
      <c r="BG45" s="124" t="s">
        <v>208</v>
      </c>
      <c r="BH45" s="248">
        <f t="shared" si="33"/>
        <v>0</v>
      </c>
      <c r="BI45" s="244"/>
      <c r="BJ45" s="369"/>
      <c r="BK45" s="255"/>
      <c r="BL45" s="248">
        <f t="shared" si="34"/>
        <v>0</v>
      </c>
      <c r="BM45" s="339">
        <f t="shared" si="70"/>
        <v>0</v>
      </c>
      <c r="BN45" s="335">
        <f>IF(Q45="初 年 度",BM45,0)</f>
        <v>0</v>
      </c>
      <c r="BO45" s="420">
        <f>IF(Q45="次 年 度",BM45,0)</f>
        <v>0</v>
      </c>
      <c r="BP45" s="476"/>
      <c r="BQ45" s="376" t="s">
        <v>208</v>
      </c>
      <c r="BR45" s="248">
        <f t="shared" si="35"/>
        <v>0</v>
      </c>
      <c r="BS45" s="244"/>
      <c r="BT45" s="369"/>
      <c r="BU45" s="88"/>
      <c r="BV45" s="95">
        <f t="shared" si="36"/>
        <v>0</v>
      </c>
      <c r="BW45" s="339">
        <f t="shared" si="71"/>
        <v>0</v>
      </c>
      <c r="BX45" s="335">
        <f>IF(Q45="初 年 度",BW45,0)</f>
        <v>0</v>
      </c>
      <c r="BY45" s="336">
        <f>IF(Q45="次 年 度",BW45,0)</f>
        <v>0</v>
      </c>
      <c r="BZ45" s="476"/>
      <c r="CA45" s="124" t="s">
        <v>208</v>
      </c>
      <c r="CB45" s="248">
        <f t="shared" si="2"/>
        <v>0</v>
      </c>
      <c r="CC45" s="244"/>
      <c r="CD45" s="369"/>
      <c r="CE45" s="255"/>
      <c r="CF45" s="248">
        <f t="shared" si="37"/>
        <v>0</v>
      </c>
      <c r="CG45" s="338">
        <f t="shared" si="64"/>
        <v>0</v>
      </c>
      <c r="CH45" s="332">
        <f>IF(Q45="初 年 度",CG45,0)</f>
        <v>0</v>
      </c>
      <c r="CI45" s="333">
        <f>IF(Q45="次 年 度",CG45,0)</f>
        <v>0</v>
      </c>
      <c r="CJ45" s="256">
        <f t="shared" si="3"/>
        <v>0</v>
      </c>
      <c r="CK45" s="245">
        <f t="shared" si="4"/>
        <v>0</v>
      </c>
      <c r="CL45" s="245">
        <f t="shared" si="5"/>
        <v>0</v>
      </c>
      <c r="CM45" s="247">
        <f t="shared" si="6"/>
        <v>0</v>
      </c>
      <c r="CN45" s="245">
        <f t="shared" si="7"/>
        <v>0</v>
      </c>
      <c r="CO45" s="266">
        <f t="shared" si="8"/>
        <v>0</v>
      </c>
      <c r="CP45" s="476"/>
      <c r="CQ45" s="245" t="str">
        <f>IF(CS45="","",VLOOKUP(L45,'リスト（けさない）'!$AD$3:$AE$29,2,0))</f>
        <v/>
      </c>
      <c r="CR45" s="243">
        <f t="shared" si="38"/>
        <v>0</v>
      </c>
      <c r="CS45" s="244"/>
      <c r="CT45" s="245">
        <f t="shared" si="65"/>
        <v>0</v>
      </c>
      <c r="CU45" s="255"/>
      <c r="CV45" s="245">
        <f t="shared" si="39"/>
        <v>0</v>
      </c>
      <c r="CW45" s="339">
        <f t="shared" si="72"/>
        <v>0</v>
      </c>
      <c r="CX45" s="335">
        <f>IF(Q45="初 年 度",CW45,0)</f>
        <v>0</v>
      </c>
      <c r="CY45" s="336">
        <f>IF(Q45="次 年 度",CW45,0)</f>
        <v>0</v>
      </c>
      <c r="CZ45" s="476"/>
      <c r="DA45" s="124" t="s">
        <v>133</v>
      </c>
      <c r="DB45" s="243">
        <f t="shared" si="40"/>
        <v>0</v>
      </c>
      <c r="DC45" s="244"/>
      <c r="DD45" s="369"/>
      <c r="DE45" s="255"/>
      <c r="DF45" s="248">
        <f t="shared" si="41"/>
        <v>0</v>
      </c>
      <c r="DG45" s="338">
        <f t="shared" si="66"/>
        <v>0</v>
      </c>
      <c r="DH45" s="332">
        <f>IF(Q45="初 年 度",DG45,0)</f>
        <v>0</v>
      </c>
      <c r="DI45" s="333">
        <f>IF(Q45="次 年 度",DG45,0)</f>
        <v>0</v>
      </c>
      <c r="DJ45" s="476"/>
      <c r="DK45" s="458" t="s">
        <v>133</v>
      </c>
      <c r="DL45" s="243">
        <f t="shared" si="42"/>
        <v>0</v>
      </c>
      <c r="DM45" s="244"/>
      <c r="DN45" s="369"/>
      <c r="DO45" s="255"/>
      <c r="DP45" s="248">
        <f t="shared" si="43"/>
        <v>0</v>
      </c>
      <c r="DQ45" s="339">
        <f t="shared" si="73"/>
        <v>0</v>
      </c>
      <c r="DR45" s="335">
        <f>IF(Q45="初 年 度",DQ45,0)</f>
        <v>0</v>
      </c>
      <c r="DS45" s="336">
        <f>IF(Q45="次 年 度",DQ45,0)</f>
        <v>0</v>
      </c>
      <c r="DT45" s="476"/>
      <c r="DU45" s="458" t="s">
        <v>133</v>
      </c>
      <c r="DV45" s="243">
        <f t="shared" si="44"/>
        <v>0</v>
      </c>
      <c r="DW45" s="244"/>
      <c r="DX45" s="369"/>
      <c r="DY45" s="255"/>
      <c r="DZ45" s="248">
        <f t="shared" si="45"/>
        <v>0</v>
      </c>
      <c r="EA45" s="339">
        <f t="shared" si="67"/>
        <v>0</v>
      </c>
      <c r="EB45" s="335">
        <f>IF(Q45="初 年 度",EA45,0)</f>
        <v>0</v>
      </c>
      <c r="EC45" s="336">
        <f>IF(Q45="次 年 度",EA45,0)</f>
        <v>0</v>
      </c>
      <c r="ED45" s="476"/>
      <c r="EE45" s="458" t="s">
        <v>133</v>
      </c>
      <c r="EF45" s="243">
        <f t="shared" si="46"/>
        <v>0</v>
      </c>
      <c r="EG45" s="244"/>
      <c r="EH45" s="369"/>
      <c r="EI45" s="255"/>
      <c r="EJ45" s="248">
        <f t="shared" si="47"/>
        <v>0</v>
      </c>
      <c r="EK45" s="339">
        <f t="shared" si="74"/>
        <v>0</v>
      </c>
      <c r="EL45" s="335">
        <f>IF(Q45="初 年 度",EK45,0)</f>
        <v>0</v>
      </c>
      <c r="EM45" s="336">
        <f>IF(Q45="次 年 度",EK45,0)</f>
        <v>0</v>
      </c>
      <c r="EN45" s="256">
        <f t="shared" si="9"/>
        <v>0</v>
      </c>
      <c r="EO45" s="247">
        <f t="shared" si="10"/>
        <v>0</v>
      </c>
      <c r="EP45" s="247">
        <f t="shared" si="11"/>
        <v>0</v>
      </c>
      <c r="EQ45" s="247">
        <f t="shared" si="12"/>
        <v>0</v>
      </c>
      <c r="ER45" s="247">
        <f t="shared" si="13"/>
        <v>0</v>
      </c>
      <c r="ES45" s="259">
        <f t="shared" si="14"/>
        <v>0</v>
      </c>
      <c r="ET45" s="272">
        <f t="shared" si="15"/>
        <v>0</v>
      </c>
      <c r="EU45" s="264">
        <f t="shared" si="16"/>
        <v>0</v>
      </c>
      <c r="EV45" s="247">
        <f t="shared" si="17"/>
        <v>0</v>
      </c>
      <c r="EW45" s="247">
        <f t="shared" si="18"/>
        <v>0</v>
      </c>
      <c r="EX45" s="245">
        <f t="shared" si="19"/>
        <v>0</v>
      </c>
      <c r="EY45" s="266">
        <f t="shared" si="20"/>
        <v>0</v>
      </c>
      <c r="EZ45" s="383">
        <f>IF(L45="ブルーベリー（普通栽培）",0,220)</f>
        <v>220</v>
      </c>
      <c r="FA45" s="247">
        <f>IF(L45="ブルーベリー（普通栽培）",0,T45+AD45+AN45)</f>
        <v>0</v>
      </c>
      <c r="FB45" s="247">
        <f>IF(L45="ブルーベリー（普通栽培）",0,U45+AE45+AO45)</f>
        <v>0</v>
      </c>
      <c r="FC45" s="247">
        <f t="shared" si="68"/>
        <v>0</v>
      </c>
      <c r="FD45" s="247">
        <f t="shared" si="21"/>
        <v>0</v>
      </c>
      <c r="FE45" s="247">
        <f>IF(Q45="初 年 度",FC45-GK45,0)</f>
        <v>0</v>
      </c>
      <c r="FF45" s="259">
        <f>IF(Q45="次 年 度",FC45-GK45,0)</f>
        <v>0</v>
      </c>
      <c r="FG45" s="135">
        <f t="shared" si="81"/>
        <v>0</v>
      </c>
      <c r="FH45" s="82">
        <f t="shared" si="81"/>
        <v>0</v>
      </c>
      <c r="FI45" s="82">
        <f t="shared" si="81"/>
        <v>0</v>
      </c>
      <c r="FJ45" s="129">
        <f t="shared" si="81"/>
        <v>0</v>
      </c>
      <c r="FK45" s="228">
        <f>IF(P45="課税事業者（一般課税）",INT(V45*10/110)+INT(W45*10/110),0)</f>
        <v>0</v>
      </c>
      <c r="FL45" s="277">
        <f t="shared" si="22"/>
        <v>0</v>
      </c>
      <c r="FM45" s="278">
        <f>IF(P45="課税事業者（一般課税）",INT(AG45*0.0909090909090909),0)</f>
        <v>0</v>
      </c>
      <c r="FN45" s="342">
        <f t="shared" si="49"/>
        <v>0</v>
      </c>
      <c r="FO45" s="232">
        <f>IF(P45="課税事業者（一般課税）",INT(AP45*10/110)+INT(AQ45*10/110),0)</f>
        <v>0</v>
      </c>
      <c r="FP45" s="281">
        <f t="shared" si="50"/>
        <v>0</v>
      </c>
      <c r="FQ45" s="340">
        <f>IF(P45="課税事業者（一般課税）",INT(BA45*10/110),0)</f>
        <v>0</v>
      </c>
      <c r="FR45" s="277">
        <f t="shared" si="51"/>
        <v>0</v>
      </c>
      <c r="FS45" s="230">
        <f>IF(P45="課税事業者（一般課税）",INT(BL45*10/110),0)</f>
        <v>0</v>
      </c>
      <c r="FT45" s="279">
        <f t="shared" si="52"/>
        <v>0</v>
      </c>
      <c r="FU45" s="230">
        <f>IF(P45="課税事業者（一般課税）",INT(BV45*10/110),0)</f>
        <v>0</v>
      </c>
      <c r="FV45" s="281">
        <f t="shared" si="53"/>
        <v>0</v>
      </c>
      <c r="FW45" s="230">
        <f>IF(P45="課税事業者（一般課税）",INT(CF45*10/110),0)</f>
        <v>0</v>
      </c>
      <c r="FX45" s="279">
        <f t="shared" si="54"/>
        <v>0</v>
      </c>
      <c r="FY45" s="340">
        <f>IF(P45="課税事業者（一般課税）",INT(CT45*10/110)+INT(CU45*10/110),0)</f>
        <v>0</v>
      </c>
      <c r="FZ45" s="277">
        <f t="shared" si="55"/>
        <v>0</v>
      </c>
      <c r="GA45" s="230">
        <f>IF(P45="課税事業者（一般課税）",INT(DF45*10/110),0)</f>
        <v>0</v>
      </c>
      <c r="GB45" s="279">
        <f t="shared" si="56"/>
        <v>0</v>
      </c>
      <c r="GC45" s="353">
        <f>IF(P45="課税事業者（一般課税）",INT(DP45*10/110),0)</f>
        <v>0</v>
      </c>
      <c r="GD45" s="277">
        <f t="shared" si="57"/>
        <v>0</v>
      </c>
      <c r="GE45" s="230">
        <f>IF(P45="課税事業者（一般課税）",INT(DZ45*10/110),0)</f>
        <v>0</v>
      </c>
      <c r="GF45" s="281">
        <f t="shared" si="58"/>
        <v>0</v>
      </c>
      <c r="GG45" s="353">
        <f>IF(P45="課税事業者（一般課税）",INT(EJ45*10/110),0)</f>
        <v>0</v>
      </c>
      <c r="GH45" s="281">
        <f t="shared" si="59"/>
        <v>0</v>
      </c>
      <c r="GI45" s="280">
        <f t="shared" si="82"/>
        <v>0</v>
      </c>
      <c r="GJ45" s="281">
        <f t="shared" si="82"/>
        <v>0</v>
      </c>
      <c r="GK45" s="353">
        <f>IF(P45="課税事業者（一般課税）",INT(FC45*10/110),0)</f>
        <v>0</v>
      </c>
      <c r="GL45" s="287">
        <f t="shared" si="61"/>
        <v>0</v>
      </c>
      <c r="GM45" s="694"/>
    </row>
    <row r="46" spans="1:195" ht="20.100000000000001" customHeight="1">
      <c r="A46" s="668"/>
      <c r="B46" s="522"/>
      <c r="C46" s="669"/>
      <c r="D46" s="673"/>
      <c r="E46" s="316" t="s">
        <v>256</v>
      </c>
      <c r="F46" s="675"/>
      <c r="G46" s="541"/>
      <c r="H46" s="543"/>
      <c r="I46" s="697"/>
      <c r="J46" s="699"/>
      <c r="K46" s="552"/>
      <c r="L46" s="550"/>
      <c r="M46" s="552"/>
      <c r="N46" s="467" t="e">
        <f t="shared" si="23"/>
        <v>#DIV/0!</v>
      </c>
      <c r="O46" s="690"/>
      <c r="P46" s="537"/>
      <c r="Q46" s="537"/>
      <c r="R46" s="89"/>
      <c r="S46" s="80" t="str">
        <f>IF(U46="","",VLOOKUP(L45,'リスト（けさない）'!$X$3:$Y$29,2,0))</f>
        <v/>
      </c>
      <c r="T46" s="74">
        <f t="shared" si="24"/>
        <v>0</v>
      </c>
      <c r="U46" s="100"/>
      <c r="V46" s="80">
        <f t="shared" si="0"/>
        <v>0</v>
      </c>
      <c r="W46" s="78"/>
      <c r="X46" s="83">
        <f t="shared" si="25"/>
        <v>0</v>
      </c>
      <c r="Y46" s="83">
        <f t="shared" si="1"/>
        <v>0</v>
      </c>
      <c r="Z46" s="394">
        <f>IF(Q45="初 年 度",Y46,0)</f>
        <v>0</v>
      </c>
      <c r="AA46" s="395">
        <f>IF(Q45="次 年 度",Y46,0)</f>
        <v>0</v>
      </c>
      <c r="AB46" s="445"/>
      <c r="AC46" s="125" t="s">
        <v>133</v>
      </c>
      <c r="AD46" s="74">
        <f t="shared" si="26"/>
        <v>0</v>
      </c>
      <c r="AE46" s="426"/>
      <c r="AF46" s="370"/>
      <c r="AG46" s="89"/>
      <c r="AH46" s="96">
        <f t="shared" si="27"/>
        <v>0</v>
      </c>
      <c r="AI46" s="96">
        <f>IF(AG45&gt;0,INT((AG46-FM46)/2),AF46-FM46)</f>
        <v>0</v>
      </c>
      <c r="AJ46" s="96">
        <f>IF(Q45="初 年 度",AI46,0)</f>
        <v>0</v>
      </c>
      <c r="AK46" s="421">
        <f>IF(Q45="次 年 度",AI46,0)</f>
        <v>0</v>
      </c>
      <c r="AL46" s="477"/>
      <c r="AM46" s="80" t="str">
        <f>IF(AO46="","",VLOOKUP(L45,'リスト（けさない）'!$AA$3:$AB$29,2,0))</f>
        <v/>
      </c>
      <c r="AN46" s="96">
        <f t="shared" si="28"/>
        <v>0</v>
      </c>
      <c r="AO46" s="100"/>
      <c r="AP46" s="107">
        <f t="shared" si="29"/>
        <v>0</v>
      </c>
      <c r="AQ46" s="89"/>
      <c r="AR46" s="111">
        <f t="shared" si="30"/>
        <v>0</v>
      </c>
      <c r="AS46" s="334">
        <f t="shared" si="69"/>
        <v>0</v>
      </c>
      <c r="AT46" s="334">
        <f>IF(Q45="初 年 度",AS46,0)</f>
        <v>0</v>
      </c>
      <c r="AU46" s="337">
        <f>IF(Q45="次 年 度",AS46,0)</f>
        <v>0</v>
      </c>
      <c r="AV46" s="477"/>
      <c r="AW46" s="125" t="s">
        <v>208</v>
      </c>
      <c r="AX46" s="96">
        <f t="shared" si="31"/>
        <v>0</v>
      </c>
      <c r="AY46" s="100"/>
      <c r="AZ46" s="370"/>
      <c r="BA46" s="89"/>
      <c r="BB46" s="96">
        <f t="shared" si="32"/>
        <v>0</v>
      </c>
      <c r="BC46" s="80">
        <f t="shared" si="63"/>
        <v>0</v>
      </c>
      <c r="BD46" s="83">
        <f>IF(Q45="初 年 度",BC46,0)</f>
        <v>0</v>
      </c>
      <c r="BE46" s="122">
        <f>IF(Q45="次 年 度",BC46,0)</f>
        <v>0</v>
      </c>
      <c r="BF46" s="477"/>
      <c r="BG46" s="125" t="s">
        <v>208</v>
      </c>
      <c r="BH46" s="96">
        <f t="shared" si="33"/>
        <v>0</v>
      </c>
      <c r="BI46" s="100"/>
      <c r="BJ46" s="370"/>
      <c r="BK46" s="89"/>
      <c r="BL46" s="96">
        <f t="shared" si="34"/>
        <v>0</v>
      </c>
      <c r="BM46" s="83">
        <f t="shared" si="70"/>
        <v>0</v>
      </c>
      <c r="BN46" s="83">
        <f>IF(Q45="初 年 度",BM46,0)</f>
        <v>0</v>
      </c>
      <c r="BO46" s="122">
        <f>IF(Q45="次 年 度",BM46,0)</f>
        <v>0</v>
      </c>
      <c r="BP46" s="477"/>
      <c r="BQ46" s="375" t="s">
        <v>208</v>
      </c>
      <c r="BR46" s="96">
        <f t="shared" si="35"/>
        <v>0</v>
      </c>
      <c r="BS46" s="100"/>
      <c r="BT46" s="370"/>
      <c r="BU46" s="89"/>
      <c r="BV46" s="96">
        <f t="shared" si="36"/>
        <v>0</v>
      </c>
      <c r="BW46" s="83">
        <f t="shared" si="71"/>
        <v>0</v>
      </c>
      <c r="BX46" s="83">
        <f>IF(Q45="初 年 度",BW46,0)</f>
        <v>0</v>
      </c>
      <c r="BY46" s="120">
        <f>IF(Q45="次 年 度",BW46,0)</f>
        <v>0</v>
      </c>
      <c r="BZ46" s="477"/>
      <c r="CA46" s="125" t="s">
        <v>228</v>
      </c>
      <c r="CB46" s="96">
        <f t="shared" si="2"/>
        <v>0</v>
      </c>
      <c r="CC46" s="100"/>
      <c r="CD46" s="370"/>
      <c r="CE46" s="89"/>
      <c r="CF46" s="96">
        <f t="shared" si="37"/>
        <v>0</v>
      </c>
      <c r="CG46" s="83">
        <f t="shared" si="64"/>
        <v>0</v>
      </c>
      <c r="CH46" s="83">
        <f>IF(Q45="初 年 度",CG46,0)</f>
        <v>0</v>
      </c>
      <c r="CI46" s="120">
        <f>IF(Q45="次 年 度",CG46,0)</f>
        <v>0</v>
      </c>
      <c r="CJ46" s="71">
        <f t="shared" si="3"/>
        <v>0</v>
      </c>
      <c r="CK46" s="80">
        <f t="shared" si="4"/>
        <v>0</v>
      </c>
      <c r="CL46" s="80">
        <f t="shared" si="5"/>
        <v>0</v>
      </c>
      <c r="CM46" s="83">
        <f t="shared" si="6"/>
        <v>0</v>
      </c>
      <c r="CN46" s="80">
        <f t="shared" si="7"/>
        <v>0</v>
      </c>
      <c r="CO46" s="130">
        <f t="shared" si="8"/>
        <v>0</v>
      </c>
      <c r="CP46" s="477"/>
      <c r="CQ46" s="80" t="str">
        <f>IF(CS46="","",VLOOKUP(L45,'リスト（けさない）'!$AD$3:$AE$29,2,0))</f>
        <v/>
      </c>
      <c r="CR46" s="74">
        <f t="shared" si="38"/>
        <v>0</v>
      </c>
      <c r="CS46" s="100"/>
      <c r="CT46" s="80">
        <f t="shared" si="65"/>
        <v>0</v>
      </c>
      <c r="CU46" s="89"/>
      <c r="CV46" s="80">
        <f t="shared" si="39"/>
        <v>0</v>
      </c>
      <c r="CW46" s="80">
        <f t="shared" si="72"/>
        <v>0</v>
      </c>
      <c r="CX46" s="83">
        <f>IF(Q45="初 年 度",CW46,0)</f>
        <v>0</v>
      </c>
      <c r="CY46" s="120">
        <f>IF(Q45="次 年 度",CW46,0)</f>
        <v>0</v>
      </c>
      <c r="CZ46" s="477"/>
      <c r="DA46" s="125" t="s">
        <v>133</v>
      </c>
      <c r="DB46" s="74">
        <f t="shared" si="40"/>
        <v>0</v>
      </c>
      <c r="DC46" s="100"/>
      <c r="DD46" s="370"/>
      <c r="DE46" s="89"/>
      <c r="DF46" s="96">
        <f t="shared" si="41"/>
        <v>0</v>
      </c>
      <c r="DG46" s="83">
        <f t="shared" si="66"/>
        <v>0</v>
      </c>
      <c r="DH46" s="83">
        <f>IF(Q45="初 年 度",DG46,0)</f>
        <v>0</v>
      </c>
      <c r="DI46" s="120">
        <f>IF(Q45="次 年 度",DG46,0)</f>
        <v>0</v>
      </c>
      <c r="DJ46" s="477"/>
      <c r="DK46" s="125" t="s">
        <v>133</v>
      </c>
      <c r="DL46" s="74">
        <f t="shared" si="42"/>
        <v>0</v>
      </c>
      <c r="DM46" s="100"/>
      <c r="DN46" s="370"/>
      <c r="DO46" s="89"/>
      <c r="DP46" s="96">
        <f t="shared" si="43"/>
        <v>0</v>
      </c>
      <c r="DQ46" s="83">
        <f t="shared" si="73"/>
        <v>0</v>
      </c>
      <c r="DR46" s="83">
        <f>IF(Q45="初 年 度",DQ46,0)</f>
        <v>0</v>
      </c>
      <c r="DS46" s="120">
        <f>IF(Q45="次 年 度",DQ46,0)</f>
        <v>0</v>
      </c>
      <c r="DT46" s="477"/>
      <c r="DU46" s="125" t="s">
        <v>133</v>
      </c>
      <c r="DV46" s="74">
        <f t="shared" si="44"/>
        <v>0</v>
      </c>
      <c r="DW46" s="100"/>
      <c r="DX46" s="370"/>
      <c r="DY46" s="89"/>
      <c r="DZ46" s="96">
        <f t="shared" si="45"/>
        <v>0</v>
      </c>
      <c r="EA46" s="83">
        <f t="shared" si="67"/>
        <v>0</v>
      </c>
      <c r="EB46" s="83">
        <f>IF(Q45="初 年 度",EA46,0)</f>
        <v>0</v>
      </c>
      <c r="EC46" s="120">
        <f>IF(Q45="次 年 度",EA46,0)</f>
        <v>0</v>
      </c>
      <c r="ED46" s="477"/>
      <c r="EE46" s="125" t="s">
        <v>133</v>
      </c>
      <c r="EF46" s="74">
        <f t="shared" si="46"/>
        <v>0</v>
      </c>
      <c r="EG46" s="100"/>
      <c r="EH46" s="370"/>
      <c r="EI46" s="89"/>
      <c r="EJ46" s="96">
        <f t="shared" si="47"/>
        <v>0</v>
      </c>
      <c r="EK46" s="83">
        <f t="shared" si="74"/>
        <v>0</v>
      </c>
      <c r="EL46" s="83">
        <f>IF(Q45="初 年 度",EK46,0)</f>
        <v>0</v>
      </c>
      <c r="EM46" s="120">
        <f>IF(Q45="次 年 度",EK46,0)</f>
        <v>0</v>
      </c>
      <c r="EN46" s="71">
        <f t="shared" si="9"/>
        <v>0</v>
      </c>
      <c r="EO46" s="83">
        <f t="shared" si="10"/>
        <v>0</v>
      </c>
      <c r="EP46" s="83">
        <f t="shared" si="11"/>
        <v>0</v>
      </c>
      <c r="EQ46" s="83">
        <f t="shared" si="12"/>
        <v>0</v>
      </c>
      <c r="ER46" s="83">
        <f t="shared" si="13"/>
        <v>0</v>
      </c>
      <c r="ES46" s="120">
        <f t="shared" si="14"/>
        <v>0</v>
      </c>
      <c r="ET46" s="136">
        <f t="shared" si="15"/>
        <v>0</v>
      </c>
      <c r="EU46" s="122">
        <f t="shared" si="16"/>
        <v>0</v>
      </c>
      <c r="EV46" s="83">
        <f t="shared" si="17"/>
        <v>0</v>
      </c>
      <c r="EW46" s="83">
        <f t="shared" si="18"/>
        <v>0</v>
      </c>
      <c r="EX46" s="80">
        <f t="shared" si="19"/>
        <v>0</v>
      </c>
      <c r="EY46" s="130">
        <f t="shared" si="20"/>
        <v>0</v>
      </c>
      <c r="EZ46" s="71">
        <f>IF(L45="ブルーベリー（普通栽培）",0,220)</f>
        <v>220</v>
      </c>
      <c r="FA46" s="80">
        <f>IF(L45="ブルーベリー（普通栽培）",0,T46+AD46+AN46)</f>
        <v>0</v>
      </c>
      <c r="FB46" s="83">
        <f>IF(L45="ブルーベリー（普通栽培）",0,U46+AE46+AO46)</f>
        <v>0</v>
      </c>
      <c r="FC46" s="83">
        <f t="shared" si="68"/>
        <v>0</v>
      </c>
      <c r="FD46" s="83">
        <f t="shared" si="21"/>
        <v>0</v>
      </c>
      <c r="FE46" s="117">
        <f>IF(Q45="初 年 度",FC46-GK46,0)</f>
        <v>0</v>
      </c>
      <c r="FF46" s="118">
        <f>IF(Q45="次 年 度",FC46-GK46,0)</f>
        <v>0</v>
      </c>
      <c r="FG46" s="136">
        <f t="shared" si="81"/>
        <v>0</v>
      </c>
      <c r="FH46" s="83">
        <f t="shared" si="81"/>
        <v>0</v>
      </c>
      <c r="FI46" s="83">
        <f t="shared" si="81"/>
        <v>0</v>
      </c>
      <c r="FJ46" s="130">
        <f t="shared" si="81"/>
        <v>0</v>
      </c>
      <c r="FK46" s="314">
        <f>IF(P45="課税事業者（一般課税）",INT(V46*10/110)+INT(W46*10/110),0)</f>
        <v>0</v>
      </c>
      <c r="FL46" s="92">
        <f t="shared" si="22"/>
        <v>0</v>
      </c>
      <c r="FM46" s="102">
        <f>IF(P45="課税事業者（一般課税）",INT(AG46*0.0909090909090909),0)</f>
        <v>0</v>
      </c>
      <c r="FN46" s="343">
        <f t="shared" si="49"/>
        <v>0</v>
      </c>
      <c r="FO46" s="350">
        <f>IF(P45="課税事業者（一般課税）",INT(AP46*10/110)+INT(AQ46*10/110),0)</f>
        <v>0</v>
      </c>
      <c r="FP46" s="115">
        <f t="shared" si="50"/>
        <v>0</v>
      </c>
      <c r="FQ46" s="347">
        <f>IF(P45="課税事業者（一般課税）",INT(BA46*10/110),0)</f>
        <v>0</v>
      </c>
      <c r="FR46" s="92">
        <f t="shared" si="51"/>
        <v>0</v>
      </c>
      <c r="FS46" s="355">
        <f>IF(P45="課税事業者（一般課税）",INT(BL46*10/110),0)</f>
        <v>0</v>
      </c>
      <c r="FT46" s="105">
        <f t="shared" si="52"/>
        <v>0</v>
      </c>
      <c r="FU46" s="355">
        <f>IF(P45="課税事業者（一般課税）",INT(BV46*10/110),0)</f>
        <v>0</v>
      </c>
      <c r="FV46" s="115">
        <f t="shared" si="53"/>
        <v>0</v>
      </c>
      <c r="FW46" s="355">
        <f>IF(P45="課税事業者（一般課税）",INT(CF46*10/110),0)</f>
        <v>0</v>
      </c>
      <c r="FX46" s="105">
        <f t="shared" si="54"/>
        <v>0</v>
      </c>
      <c r="FY46" s="347">
        <f>IF(P45="課税事業者（一般課税）",INT(CT46*10/110)+INT(CU46*10/110),0)</f>
        <v>0</v>
      </c>
      <c r="FZ46" s="92">
        <f t="shared" si="55"/>
        <v>0</v>
      </c>
      <c r="GA46" s="355">
        <f>IF(P45="課税事業者（一般課税）",INT(DF46*10/110),0)</f>
        <v>0</v>
      </c>
      <c r="GB46" s="105">
        <f t="shared" si="56"/>
        <v>0</v>
      </c>
      <c r="GC46" s="354">
        <f>IF(P45="課税事業者（一般課税）",INT(DL46*10/110),0)</f>
        <v>0</v>
      </c>
      <c r="GD46" s="92">
        <f t="shared" si="57"/>
        <v>0</v>
      </c>
      <c r="GE46" s="355">
        <f>IF(P45="課税事業者（一般課税）",INT(DZ46*10/110),0)</f>
        <v>0</v>
      </c>
      <c r="GF46" s="115">
        <f t="shared" si="58"/>
        <v>0</v>
      </c>
      <c r="GG46" s="354">
        <f>IF(P45="課税事業者（一般課税）",INT(EJ46*10/110),0)</f>
        <v>0</v>
      </c>
      <c r="GH46" s="115">
        <f t="shared" si="59"/>
        <v>0</v>
      </c>
      <c r="GI46" s="113">
        <f t="shared" si="82"/>
        <v>0</v>
      </c>
      <c r="GJ46" s="115">
        <f t="shared" si="82"/>
        <v>0</v>
      </c>
      <c r="GK46" s="354">
        <f>IF(P45="課税事業者（一般課税）",INT(FC46*10/110),0)</f>
        <v>0</v>
      </c>
      <c r="GL46" s="140">
        <f t="shared" si="61"/>
        <v>0</v>
      </c>
      <c r="GM46" s="695"/>
    </row>
    <row r="47" spans="1:195" ht="20.100000000000001" customHeight="1">
      <c r="A47" s="667" t="str">
        <f t="shared" ref="A47" si="90">+A45</f>
        <v>北海道</v>
      </c>
      <c r="B47" s="521"/>
      <c r="C47" s="629">
        <f t="shared" si="62"/>
        <v>17</v>
      </c>
      <c r="D47" s="685"/>
      <c r="E47" s="317" t="s">
        <v>258</v>
      </c>
      <c r="F47" s="680"/>
      <c r="G47" s="686"/>
      <c r="H47" s="682"/>
      <c r="I47" s="543"/>
      <c r="J47" s="698"/>
      <c r="K47" s="684"/>
      <c r="L47" s="683"/>
      <c r="M47" s="684"/>
      <c r="N47" s="468" t="e">
        <f t="shared" si="23"/>
        <v>#DIV/0!</v>
      </c>
      <c r="O47" s="689" t="str">
        <f>IF(L47="","",VLOOKUP(L47,'リスト（けさない）'!$Q$3:$R$29,2,0))</f>
        <v/>
      </c>
      <c r="P47" s="700"/>
      <c r="Q47" s="536"/>
      <c r="R47" s="473"/>
      <c r="S47" s="251" t="str">
        <f>IF(U47="","",VLOOKUP(L47,'リスト（けさない）'!$X$3:$Y$29,2,0))</f>
        <v/>
      </c>
      <c r="T47" s="243">
        <f t="shared" si="24"/>
        <v>0</v>
      </c>
      <c r="U47" s="244"/>
      <c r="V47" s="245">
        <f t="shared" ref="V47:V78" si="91">IF(U47&gt;0,ROUND(S47*U47,0),0)</f>
        <v>0</v>
      </c>
      <c r="W47" s="246"/>
      <c r="X47" s="247">
        <f t="shared" si="25"/>
        <v>0</v>
      </c>
      <c r="Y47" s="253">
        <f t="shared" ref="Y47:Y78" si="92">IF(W47&gt;0,INT((W47-FK47)/2),V47-FK47)</f>
        <v>0</v>
      </c>
      <c r="Z47" s="332">
        <f>IF(Q47="初 年 度",Y47,0)</f>
        <v>0</v>
      </c>
      <c r="AA47" s="333">
        <f>IF(Q47="次 年 度",Y47,0)</f>
        <v>0</v>
      </c>
      <c r="AB47" s="444"/>
      <c r="AC47" s="124" t="s">
        <v>208</v>
      </c>
      <c r="AD47" s="243">
        <f t="shared" si="26"/>
        <v>0</v>
      </c>
      <c r="AE47" s="425"/>
      <c r="AF47" s="369"/>
      <c r="AG47" s="255"/>
      <c r="AH47" s="248">
        <f t="shared" si="27"/>
        <v>0</v>
      </c>
      <c r="AI47" s="339">
        <f>IF(AG47&gt;0,INT((AG47-FM47)/2),AF47-FM47)</f>
        <v>0</v>
      </c>
      <c r="AJ47" s="335">
        <f>IF(Q47="初 年 度",AI47,0)</f>
        <v>0</v>
      </c>
      <c r="AK47" s="420">
        <f>IF(Q47="次 年 度",AI47,0)</f>
        <v>0</v>
      </c>
      <c r="AL47" s="476"/>
      <c r="AM47" s="245" t="str">
        <f>IF(AO47="","",VLOOKUP(L47,'リスト（けさない）'!$AA$3:$AB$29,2,0))</f>
        <v/>
      </c>
      <c r="AN47" s="248">
        <f t="shared" si="28"/>
        <v>0</v>
      </c>
      <c r="AO47" s="244"/>
      <c r="AP47" s="257">
        <f t="shared" ref="AP47:AP78" si="93">IF(AO47&gt;0,ROUND(AM47*AO47,0),0)</f>
        <v>0</v>
      </c>
      <c r="AQ47" s="255"/>
      <c r="AR47" s="258">
        <f t="shared" si="30"/>
        <v>0</v>
      </c>
      <c r="AS47" s="338">
        <f t="shared" si="69"/>
        <v>0</v>
      </c>
      <c r="AT47" s="332">
        <f>IF(Q47="初 年 度",AS47,0)</f>
        <v>0</v>
      </c>
      <c r="AU47" s="333">
        <f>IF(Q47="次 年 度",AS47,0)</f>
        <v>0</v>
      </c>
      <c r="AV47" s="476"/>
      <c r="AW47" s="124" t="s">
        <v>208</v>
      </c>
      <c r="AX47" s="248">
        <f t="shared" si="31"/>
        <v>0</v>
      </c>
      <c r="AY47" s="244"/>
      <c r="AZ47" s="369"/>
      <c r="BA47" s="255"/>
      <c r="BB47" s="248">
        <f t="shared" si="32"/>
        <v>0</v>
      </c>
      <c r="BC47" s="338">
        <f t="shared" si="63"/>
        <v>0</v>
      </c>
      <c r="BD47" s="332">
        <f>IF(Q47="初 年 度",BC47,0)</f>
        <v>0</v>
      </c>
      <c r="BE47" s="438">
        <f>IF(Q47="次 年 度",BC47,0)</f>
        <v>0</v>
      </c>
      <c r="BF47" s="476"/>
      <c r="BG47" s="124" t="s">
        <v>208</v>
      </c>
      <c r="BH47" s="248">
        <f t="shared" si="33"/>
        <v>0</v>
      </c>
      <c r="BI47" s="244"/>
      <c r="BJ47" s="369"/>
      <c r="BK47" s="255"/>
      <c r="BL47" s="248">
        <f t="shared" si="34"/>
        <v>0</v>
      </c>
      <c r="BM47" s="339">
        <f t="shared" si="70"/>
        <v>0</v>
      </c>
      <c r="BN47" s="335">
        <f>IF(Q47="初 年 度",BM47,0)</f>
        <v>0</v>
      </c>
      <c r="BO47" s="420">
        <f>IF(Q47="次 年 度",BM47,0)</f>
        <v>0</v>
      </c>
      <c r="BP47" s="476"/>
      <c r="BQ47" s="376" t="s">
        <v>208</v>
      </c>
      <c r="BR47" s="248">
        <f t="shared" si="35"/>
        <v>0</v>
      </c>
      <c r="BS47" s="244"/>
      <c r="BT47" s="369"/>
      <c r="BU47" s="88"/>
      <c r="BV47" s="95">
        <f t="shared" si="36"/>
        <v>0</v>
      </c>
      <c r="BW47" s="339">
        <f t="shared" si="71"/>
        <v>0</v>
      </c>
      <c r="BX47" s="335">
        <f>IF(Q47="初 年 度",BW47,0)</f>
        <v>0</v>
      </c>
      <c r="BY47" s="336">
        <f>IF(Q47="次 年 度",BW47,0)</f>
        <v>0</v>
      </c>
      <c r="BZ47" s="476"/>
      <c r="CA47" s="124" t="s">
        <v>208</v>
      </c>
      <c r="CB47" s="248">
        <f t="shared" si="2"/>
        <v>0</v>
      </c>
      <c r="CC47" s="244"/>
      <c r="CD47" s="369"/>
      <c r="CE47" s="255"/>
      <c r="CF47" s="248">
        <f t="shared" si="37"/>
        <v>0</v>
      </c>
      <c r="CG47" s="338">
        <f t="shared" si="64"/>
        <v>0</v>
      </c>
      <c r="CH47" s="332">
        <f>IF(Q47="初 年 度",CG47,0)</f>
        <v>0</v>
      </c>
      <c r="CI47" s="333">
        <f>IF(Q47="次 年 度",CG47,0)</f>
        <v>0</v>
      </c>
      <c r="CJ47" s="256">
        <f t="shared" ref="CJ47:CJ78" si="94">SUM(AX47,BH47,BR47,CB47)</f>
        <v>0</v>
      </c>
      <c r="CK47" s="245">
        <f t="shared" ref="CK47:CK78" si="95">SUM(AY47,BI47,BS47,CC47)</f>
        <v>0</v>
      </c>
      <c r="CL47" s="245">
        <f t="shared" ref="CL47:CL78" si="96">SUM(BB47,BL47,BV47,CF47)</f>
        <v>0</v>
      </c>
      <c r="CM47" s="247">
        <f t="shared" ref="CM47:CM78" si="97">SUM(BC47,BM47,BW47,CG47)</f>
        <v>0</v>
      </c>
      <c r="CN47" s="245">
        <f t="shared" ref="CN47:CN78" si="98">SUM(BD47,BN47,BX47,CH47)</f>
        <v>0</v>
      </c>
      <c r="CO47" s="266">
        <f t="shared" ref="CO47:CO78" si="99">SUM(BE47,BO47,BY47,CI47)</f>
        <v>0</v>
      </c>
      <c r="CP47" s="476"/>
      <c r="CQ47" s="251" t="str">
        <f>IF(CS47="","",VLOOKUP(L47,'リスト（けさない）'!$AD$3:$AE$29,2,0))</f>
        <v/>
      </c>
      <c r="CR47" s="267">
        <f t="shared" si="38"/>
        <v>0</v>
      </c>
      <c r="CS47" s="244"/>
      <c r="CT47" s="245">
        <f t="shared" si="65"/>
        <v>0</v>
      </c>
      <c r="CU47" s="255"/>
      <c r="CV47" s="245">
        <f t="shared" si="39"/>
        <v>0</v>
      </c>
      <c r="CW47" s="339">
        <f t="shared" si="72"/>
        <v>0</v>
      </c>
      <c r="CX47" s="335">
        <f>IF(Q47="初 年 度",CW47,0)</f>
        <v>0</v>
      </c>
      <c r="CY47" s="336">
        <f>IF(Q47="次 年 度",CW47,0)</f>
        <v>0</v>
      </c>
      <c r="CZ47" s="476"/>
      <c r="DA47" s="124" t="s">
        <v>208</v>
      </c>
      <c r="DB47" s="267">
        <f t="shared" si="40"/>
        <v>0</v>
      </c>
      <c r="DC47" s="244"/>
      <c r="DD47" s="369"/>
      <c r="DE47" s="255"/>
      <c r="DF47" s="248">
        <f t="shared" si="41"/>
        <v>0</v>
      </c>
      <c r="DG47" s="338">
        <f t="shared" si="66"/>
        <v>0</v>
      </c>
      <c r="DH47" s="332">
        <f>IF(Q47="初 年 度",DG47,0)</f>
        <v>0</v>
      </c>
      <c r="DI47" s="333">
        <f>IF(Q47="次 年 度",DG47,0)</f>
        <v>0</v>
      </c>
      <c r="DJ47" s="476"/>
      <c r="DK47" s="458" t="s">
        <v>208</v>
      </c>
      <c r="DL47" s="267">
        <f t="shared" si="42"/>
        <v>0</v>
      </c>
      <c r="DM47" s="244"/>
      <c r="DN47" s="369"/>
      <c r="DO47" s="255"/>
      <c r="DP47" s="248">
        <f t="shared" si="43"/>
        <v>0</v>
      </c>
      <c r="DQ47" s="339">
        <f t="shared" si="73"/>
        <v>0</v>
      </c>
      <c r="DR47" s="335">
        <f>IF(Q47="初 年 度",DQ47,0)</f>
        <v>0</v>
      </c>
      <c r="DS47" s="336">
        <f>IF(Q47="次 年 度",DQ47,0)</f>
        <v>0</v>
      </c>
      <c r="DT47" s="476"/>
      <c r="DU47" s="458" t="s">
        <v>208</v>
      </c>
      <c r="DV47" s="267">
        <f t="shared" si="44"/>
        <v>0</v>
      </c>
      <c r="DW47" s="244"/>
      <c r="DX47" s="369"/>
      <c r="DY47" s="255"/>
      <c r="DZ47" s="248">
        <f t="shared" si="45"/>
        <v>0</v>
      </c>
      <c r="EA47" s="338">
        <f t="shared" si="67"/>
        <v>0</v>
      </c>
      <c r="EB47" s="332">
        <f>IF(Q47="初 年 度",EA47,0)</f>
        <v>0</v>
      </c>
      <c r="EC47" s="333">
        <f>IF(Q47="次 年 度",EA47,0)</f>
        <v>0</v>
      </c>
      <c r="ED47" s="476"/>
      <c r="EE47" s="458" t="s">
        <v>208</v>
      </c>
      <c r="EF47" s="267">
        <f t="shared" si="46"/>
        <v>0</v>
      </c>
      <c r="EG47" s="244"/>
      <c r="EH47" s="369"/>
      <c r="EI47" s="255"/>
      <c r="EJ47" s="248">
        <f t="shared" si="47"/>
        <v>0</v>
      </c>
      <c r="EK47" s="339">
        <f t="shared" si="74"/>
        <v>0</v>
      </c>
      <c r="EL47" s="335">
        <f>IF(Q47="初 年 度",EK47,0)</f>
        <v>0</v>
      </c>
      <c r="EM47" s="336">
        <f>IF(Q47="次 年 度",EK47,0)</f>
        <v>0</v>
      </c>
      <c r="EN47" s="256">
        <f t="shared" ref="EN47:EN78" si="100">SUM(DL47,DV47,EF47)</f>
        <v>0</v>
      </c>
      <c r="EO47" s="247">
        <f t="shared" ref="EO47:EO78" si="101">SUM(DM47,DW47,EG47)</f>
        <v>0</v>
      </c>
      <c r="EP47" s="247">
        <f t="shared" ref="EP47:EP78" si="102">SUM(DP47,DZ47,EJ47)</f>
        <v>0</v>
      </c>
      <c r="EQ47" s="247">
        <f t="shared" ref="EQ47:EQ78" si="103">SUM(DQ47,EA47,EK47)</f>
        <v>0</v>
      </c>
      <c r="ER47" s="247">
        <f t="shared" ref="ER47:ER78" si="104">SUM(DR47,EB47,EL47)</f>
        <v>0</v>
      </c>
      <c r="ES47" s="259">
        <f t="shared" ref="ES47:ES78" si="105">SUM(DS47,EC47,EM47)</f>
        <v>0</v>
      </c>
      <c r="ET47" s="272">
        <f t="shared" ref="ET47:ET78" si="106">SUM(T47,AD47,AN47,CJ47,CR47,DB47,EN47)</f>
        <v>0</v>
      </c>
      <c r="EU47" s="264">
        <f t="shared" ref="EU47:EU78" si="107">SUM(U47,AE47,AO47,CK47,CS47,DC47,EO47)</f>
        <v>0</v>
      </c>
      <c r="EV47" s="247">
        <f t="shared" ref="EV47:EV78" si="108">SUM(X47,AH47,AR47,CL47,CV47,DF47,EP47)</f>
        <v>0</v>
      </c>
      <c r="EW47" s="247">
        <f t="shared" ref="EW47:EW78" si="109">SUM(Y47,AI47,AS47,CM47,CW47,DG47,EQ47)</f>
        <v>0</v>
      </c>
      <c r="EX47" s="245">
        <f t="shared" ref="EX47:EX78" si="110">SUM(Z47,AJ47,AT47,CN47,CX47,DH47,ER47)</f>
        <v>0</v>
      </c>
      <c r="EY47" s="266">
        <f t="shared" ref="EY47:EY78" si="111">SUM(AA47,AK47,AU47,CO47,CY47,DI47,ES47)</f>
        <v>0</v>
      </c>
      <c r="EZ47" s="383">
        <f>IF(L47="ブルーベリー（普通栽培）",0,220)</f>
        <v>220</v>
      </c>
      <c r="FA47" s="247">
        <f>IF(L47="ブルーベリー（普通栽培）",0,T47+AD47+AN47)</f>
        <v>0</v>
      </c>
      <c r="FB47" s="247">
        <f>IF(L47="ブルーベリー（普通栽培）",0,U47+AE47+AO47)</f>
        <v>0</v>
      </c>
      <c r="FC47" s="247">
        <f t="shared" si="68"/>
        <v>0</v>
      </c>
      <c r="FD47" s="247">
        <f t="shared" si="21"/>
        <v>0</v>
      </c>
      <c r="FE47" s="247">
        <f>IF(Q47="初 年 度",FC47-GK47,0)</f>
        <v>0</v>
      </c>
      <c r="FF47" s="259">
        <f>IF(Q47="次 年 度",FC47-GK47,0)</f>
        <v>0</v>
      </c>
      <c r="FG47" s="70">
        <f t="shared" si="81"/>
        <v>0</v>
      </c>
      <c r="FH47" s="82">
        <f t="shared" si="81"/>
        <v>0</v>
      </c>
      <c r="FI47" s="82">
        <f t="shared" si="81"/>
        <v>0</v>
      </c>
      <c r="FJ47" s="129">
        <f t="shared" si="81"/>
        <v>0</v>
      </c>
      <c r="FK47" s="228">
        <f>IF(P47="課税事業者（一般課税）",INT(V47*10/110)+INT(W47*10/110),0)</f>
        <v>0</v>
      </c>
      <c r="FL47" s="277">
        <f t="shared" ref="FL47:FL78" si="112">IF(V47=0,INT(FK47/2),FK47)</f>
        <v>0</v>
      </c>
      <c r="FM47" s="278">
        <f>IF(P47="課税事業者（一般課税）",INT(AG47*0.0909090909090909),0)</f>
        <v>0</v>
      </c>
      <c r="FN47" s="342">
        <f t="shared" si="49"/>
        <v>0</v>
      </c>
      <c r="FO47" s="232">
        <f>IF(P47="課税事業者（一般課税）",INT(AP47*10/110)+INT(AQ47*10/110),0)</f>
        <v>0</v>
      </c>
      <c r="FP47" s="281">
        <f t="shared" si="50"/>
        <v>0</v>
      </c>
      <c r="FQ47" s="340">
        <f>IF(P47="課税事業者（一般課税）",INT(BA47*10/110),0)</f>
        <v>0</v>
      </c>
      <c r="FR47" s="277">
        <f t="shared" si="51"/>
        <v>0</v>
      </c>
      <c r="FS47" s="230">
        <f>IF(P47="課税事業者（一般課税）",INT(BL47*10/110),0)</f>
        <v>0</v>
      </c>
      <c r="FT47" s="279">
        <f t="shared" si="52"/>
        <v>0</v>
      </c>
      <c r="FU47" s="230">
        <f>IF(P47="課税事業者（一般課税）",INT(BV47*10/110),0)</f>
        <v>0</v>
      </c>
      <c r="FV47" s="281">
        <f t="shared" si="53"/>
        <v>0</v>
      </c>
      <c r="FW47" s="230">
        <f>IF(P47="課税事業者（一般課税）",INT(CF47*10/110),0)</f>
        <v>0</v>
      </c>
      <c r="FX47" s="279">
        <f t="shared" si="54"/>
        <v>0</v>
      </c>
      <c r="FY47" s="340">
        <f>IF(P47="課税事業者（一般課税）",INT(CT47*10/110)+INT(CU47*10/110),0)</f>
        <v>0</v>
      </c>
      <c r="FZ47" s="277">
        <f t="shared" si="55"/>
        <v>0</v>
      </c>
      <c r="GA47" s="230">
        <f>IF(P47="課税事業者（一般課税）",INT(DF47*10/110),0)</f>
        <v>0</v>
      </c>
      <c r="GB47" s="279">
        <f t="shared" si="56"/>
        <v>0</v>
      </c>
      <c r="GC47" s="353">
        <f>IF(P47="課税事業者（一般課税）",INT(DP47*10/110),0)</f>
        <v>0</v>
      </c>
      <c r="GD47" s="277">
        <f t="shared" si="57"/>
        <v>0</v>
      </c>
      <c r="GE47" s="230">
        <f>IF(P47="課税事業者（一般課税）",INT(DZ47*10/110),0)</f>
        <v>0</v>
      </c>
      <c r="GF47" s="281">
        <f t="shared" si="58"/>
        <v>0</v>
      </c>
      <c r="GG47" s="353">
        <f>IF(P47="課税事業者（一般課税）",INT(EJ47*10/110),0)</f>
        <v>0</v>
      </c>
      <c r="GH47" s="281">
        <f t="shared" si="59"/>
        <v>0</v>
      </c>
      <c r="GI47" s="280">
        <f t="shared" si="82"/>
        <v>0</v>
      </c>
      <c r="GJ47" s="281">
        <f t="shared" si="82"/>
        <v>0</v>
      </c>
      <c r="GK47" s="353">
        <f>IF(P47="課税事業者（一般課税）",INT(FC47*10/110),0)</f>
        <v>0</v>
      </c>
      <c r="GL47" s="287">
        <f t="shared" si="61"/>
        <v>0</v>
      </c>
      <c r="GM47" s="694"/>
    </row>
    <row r="48" spans="1:195" ht="20.100000000000001" customHeight="1">
      <c r="A48" s="668"/>
      <c r="B48" s="522"/>
      <c r="C48" s="669"/>
      <c r="D48" s="673"/>
      <c r="E48" s="318" t="s">
        <v>256</v>
      </c>
      <c r="F48" s="675"/>
      <c r="G48" s="541"/>
      <c r="H48" s="543"/>
      <c r="I48" s="697"/>
      <c r="J48" s="699"/>
      <c r="K48" s="552"/>
      <c r="L48" s="550"/>
      <c r="M48" s="552"/>
      <c r="N48" s="467" t="e">
        <f t="shared" si="23"/>
        <v>#DIV/0!</v>
      </c>
      <c r="O48" s="690"/>
      <c r="P48" s="537"/>
      <c r="Q48" s="537"/>
      <c r="R48" s="89"/>
      <c r="S48" s="80" t="str">
        <f>IF(U48="","",VLOOKUP(L47,'リスト（けさない）'!$X$3:$Y$29,2,0))</f>
        <v/>
      </c>
      <c r="T48" s="74">
        <f t="shared" si="24"/>
        <v>0</v>
      </c>
      <c r="U48" s="100"/>
      <c r="V48" s="80">
        <f t="shared" si="91"/>
        <v>0</v>
      </c>
      <c r="W48" s="78"/>
      <c r="X48" s="83">
        <f t="shared" si="25"/>
        <v>0</v>
      </c>
      <c r="Y48" s="83">
        <f t="shared" si="92"/>
        <v>0</v>
      </c>
      <c r="Z48" s="394">
        <f>IF(Q47="初 年 度",Y48,0)</f>
        <v>0</v>
      </c>
      <c r="AA48" s="395">
        <f>IF(Q47="次 年 度",Y48,0)</f>
        <v>0</v>
      </c>
      <c r="AB48" s="445"/>
      <c r="AC48" s="125" t="s">
        <v>208</v>
      </c>
      <c r="AD48" s="74">
        <f t="shared" si="26"/>
        <v>0</v>
      </c>
      <c r="AE48" s="426"/>
      <c r="AF48" s="370"/>
      <c r="AG48" s="89"/>
      <c r="AH48" s="96">
        <f t="shared" si="27"/>
        <v>0</v>
      </c>
      <c r="AI48" s="96">
        <f>IF(AG47&gt;0,INT((AG48-FM48)/2),AF48-FM48)</f>
        <v>0</v>
      </c>
      <c r="AJ48" s="96">
        <f>IF(Q47="初 年 度",AI48,0)</f>
        <v>0</v>
      </c>
      <c r="AK48" s="421">
        <f>IF(Q47="次 年 度",AI48,0)</f>
        <v>0</v>
      </c>
      <c r="AL48" s="477"/>
      <c r="AM48" s="80" t="str">
        <f>IF(AO48="","",VLOOKUP(L47,'リスト（けさない）'!$AA$3:$AB$29,2,0))</f>
        <v/>
      </c>
      <c r="AN48" s="96">
        <f t="shared" si="28"/>
        <v>0</v>
      </c>
      <c r="AO48" s="100"/>
      <c r="AP48" s="107">
        <f t="shared" si="93"/>
        <v>0</v>
      </c>
      <c r="AQ48" s="89"/>
      <c r="AR48" s="111">
        <f t="shared" si="30"/>
        <v>0</v>
      </c>
      <c r="AS48" s="334">
        <f t="shared" si="69"/>
        <v>0</v>
      </c>
      <c r="AT48" s="334">
        <f>IF(Q47="初 年 度",AS48,0)</f>
        <v>0</v>
      </c>
      <c r="AU48" s="337">
        <f>IF(Q47="次 年 度",AS48,0)</f>
        <v>0</v>
      </c>
      <c r="AV48" s="477"/>
      <c r="AW48" s="125" t="s">
        <v>208</v>
      </c>
      <c r="AX48" s="96">
        <f t="shared" si="31"/>
        <v>0</v>
      </c>
      <c r="AY48" s="100"/>
      <c r="AZ48" s="370"/>
      <c r="BA48" s="89"/>
      <c r="BB48" s="96">
        <f t="shared" si="32"/>
        <v>0</v>
      </c>
      <c r="BC48" s="80">
        <f t="shared" si="63"/>
        <v>0</v>
      </c>
      <c r="BD48" s="83">
        <f>IF(Q47="初 年 度",BC48,0)</f>
        <v>0</v>
      </c>
      <c r="BE48" s="122">
        <f>IF(Q47="次 年 度",BC48,0)</f>
        <v>0</v>
      </c>
      <c r="BF48" s="477"/>
      <c r="BG48" s="125" t="s">
        <v>208</v>
      </c>
      <c r="BH48" s="96">
        <f t="shared" si="33"/>
        <v>0</v>
      </c>
      <c r="BI48" s="100"/>
      <c r="BJ48" s="370"/>
      <c r="BK48" s="89"/>
      <c r="BL48" s="96">
        <f t="shared" si="34"/>
        <v>0</v>
      </c>
      <c r="BM48" s="83">
        <f t="shared" si="70"/>
        <v>0</v>
      </c>
      <c r="BN48" s="83">
        <f>IF(Q47="初 年 度",BM48,0)</f>
        <v>0</v>
      </c>
      <c r="BO48" s="122">
        <f>IF(Q47="次 年 度",BM48,0)</f>
        <v>0</v>
      </c>
      <c r="BP48" s="477"/>
      <c r="BQ48" s="375" t="s">
        <v>208</v>
      </c>
      <c r="BR48" s="96">
        <f t="shared" si="35"/>
        <v>0</v>
      </c>
      <c r="BS48" s="100"/>
      <c r="BT48" s="370"/>
      <c r="BU48" s="89"/>
      <c r="BV48" s="96">
        <f t="shared" si="36"/>
        <v>0</v>
      </c>
      <c r="BW48" s="83">
        <f t="shared" si="71"/>
        <v>0</v>
      </c>
      <c r="BX48" s="83">
        <f>IF(Q47="初 年 度",BW48,0)</f>
        <v>0</v>
      </c>
      <c r="BY48" s="120">
        <f>IF(Q47="次 年 度",BW48,0)</f>
        <v>0</v>
      </c>
      <c r="BZ48" s="477"/>
      <c r="CA48" s="125" t="s">
        <v>208</v>
      </c>
      <c r="CB48" s="96">
        <f t="shared" si="2"/>
        <v>0</v>
      </c>
      <c r="CC48" s="100"/>
      <c r="CD48" s="370"/>
      <c r="CE48" s="89"/>
      <c r="CF48" s="96">
        <f t="shared" si="37"/>
        <v>0</v>
      </c>
      <c r="CG48" s="83">
        <f t="shared" si="64"/>
        <v>0</v>
      </c>
      <c r="CH48" s="83">
        <f>IF(Q47="初 年 度",CG48,0)</f>
        <v>0</v>
      </c>
      <c r="CI48" s="120">
        <f>IF(Q47="次 年 度",CG48,0)</f>
        <v>0</v>
      </c>
      <c r="CJ48" s="71">
        <f t="shared" si="94"/>
        <v>0</v>
      </c>
      <c r="CK48" s="80">
        <f t="shared" si="95"/>
        <v>0</v>
      </c>
      <c r="CL48" s="80">
        <f t="shared" si="96"/>
        <v>0</v>
      </c>
      <c r="CM48" s="83">
        <f t="shared" si="97"/>
        <v>0</v>
      </c>
      <c r="CN48" s="80">
        <f t="shared" si="98"/>
        <v>0</v>
      </c>
      <c r="CO48" s="130">
        <f t="shared" si="99"/>
        <v>0</v>
      </c>
      <c r="CP48" s="477"/>
      <c r="CQ48" s="81" t="str">
        <f>IF(CS48="","",VLOOKUP(L47,'リスト（けさない）'!$AD$3:$AE$29,2,0))</f>
        <v/>
      </c>
      <c r="CR48" s="74">
        <f t="shared" si="38"/>
        <v>0</v>
      </c>
      <c r="CS48" s="100"/>
      <c r="CT48" s="80">
        <f t="shared" si="65"/>
        <v>0</v>
      </c>
      <c r="CU48" s="89"/>
      <c r="CV48" s="80">
        <f t="shared" si="39"/>
        <v>0</v>
      </c>
      <c r="CW48" s="80">
        <f t="shared" si="72"/>
        <v>0</v>
      </c>
      <c r="CX48" s="83">
        <f>IF(Q47="初 年 度",CW48,0)</f>
        <v>0</v>
      </c>
      <c r="CY48" s="120">
        <f>IF(Q47="次 年 度",CW48,0)</f>
        <v>0</v>
      </c>
      <c r="CZ48" s="477"/>
      <c r="DA48" s="125" t="s">
        <v>208</v>
      </c>
      <c r="DB48" s="74">
        <f t="shared" si="40"/>
        <v>0</v>
      </c>
      <c r="DC48" s="100"/>
      <c r="DD48" s="370"/>
      <c r="DE48" s="89"/>
      <c r="DF48" s="96">
        <f t="shared" si="41"/>
        <v>0</v>
      </c>
      <c r="DG48" s="83">
        <f t="shared" si="66"/>
        <v>0</v>
      </c>
      <c r="DH48" s="83">
        <f>IF(Q47="初 年 度",DG48,0)</f>
        <v>0</v>
      </c>
      <c r="DI48" s="120">
        <f>IF(Q47="次 年 度",DG48,0)</f>
        <v>0</v>
      </c>
      <c r="DJ48" s="477"/>
      <c r="DK48" s="125" t="s">
        <v>208</v>
      </c>
      <c r="DL48" s="74">
        <f t="shared" si="42"/>
        <v>0</v>
      </c>
      <c r="DM48" s="100"/>
      <c r="DN48" s="370"/>
      <c r="DO48" s="89"/>
      <c r="DP48" s="96">
        <f t="shared" si="43"/>
        <v>0</v>
      </c>
      <c r="DQ48" s="83">
        <f t="shared" si="73"/>
        <v>0</v>
      </c>
      <c r="DR48" s="83">
        <f>IF(Q47="初 年 度",DQ48,0)</f>
        <v>0</v>
      </c>
      <c r="DS48" s="120">
        <f>IF(Q47="次 年 度",DQ48,0)</f>
        <v>0</v>
      </c>
      <c r="DT48" s="477"/>
      <c r="DU48" s="125" t="s">
        <v>208</v>
      </c>
      <c r="DV48" s="74">
        <f t="shared" si="44"/>
        <v>0</v>
      </c>
      <c r="DW48" s="100"/>
      <c r="DX48" s="370"/>
      <c r="DY48" s="89"/>
      <c r="DZ48" s="96">
        <f t="shared" si="45"/>
        <v>0</v>
      </c>
      <c r="EA48" s="83">
        <f t="shared" si="67"/>
        <v>0</v>
      </c>
      <c r="EB48" s="83">
        <f>IF(Q47="初 年 度",EA48,0)</f>
        <v>0</v>
      </c>
      <c r="EC48" s="120">
        <f>IF(Q47="次 年 度",EA48,0)</f>
        <v>0</v>
      </c>
      <c r="ED48" s="477"/>
      <c r="EE48" s="125" t="s">
        <v>208</v>
      </c>
      <c r="EF48" s="74">
        <f t="shared" si="46"/>
        <v>0</v>
      </c>
      <c r="EG48" s="100"/>
      <c r="EH48" s="370"/>
      <c r="EI48" s="89"/>
      <c r="EJ48" s="96">
        <f t="shared" si="47"/>
        <v>0</v>
      </c>
      <c r="EK48" s="83">
        <f t="shared" si="74"/>
        <v>0</v>
      </c>
      <c r="EL48" s="83">
        <f>IF(Q47="初 年 度",EK48,0)</f>
        <v>0</v>
      </c>
      <c r="EM48" s="120">
        <f>IF(Q47="次 年 度",EK48,0)</f>
        <v>0</v>
      </c>
      <c r="EN48" s="71">
        <f t="shared" si="100"/>
        <v>0</v>
      </c>
      <c r="EO48" s="83">
        <f t="shared" si="101"/>
        <v>0</v>
      </c>
      <c r="EP48" s="83">
        <f t="shared" si="102"/>
        <v>0</v>
      </c>
      <c r="EQ48" s="83">
        <f t="shared" si="103"/>
        <v>0</v>
      </c>
      <c r="ER48" s="83">
        <f t="shared" si="104"/>
        <v>0</v>
      </c>
      <c r="ES48" s="120">
        <f t="shared" si="105"/>
        <v>0</v>
      </c>
      <c r="ET48" s="136">
        <f t="shared" si="106"/>
        <v>0</v>
      </c>
      <c r="EU48" s="122">
        <f t="shared" si="107"/>
        <v>0</v>
      </c>
      <c r="EV48" s="83">
        <f t="shared" si="108"/>
        <v>0</v>
      </c>
      <c r="EW48" s="83">
        <f t="shared" si="109"/>
        <v>0</v>
      </c>
      <c r="EX48" s="80">
        <f t="shared" si="110"/>
        <v>0</v>
      </c>
      <c r="EY48" s="130">
        <f t="shared" si="111"/>
        <v>0</v>
      </c>
      <c r="EZ48" s="71">
        <f>IF(L47="ブルーベリー（普通栽培）",0,220)</f>
        <v>220</v>
      </c>
      <c r="FA48" s="80">
        <f>IF(L47="ブルーベリー（普通栽培）",0,T48+AD48+AN48)</f>
        <v>0</v>
      </c>
      <c r="FB48" s="83">
        <f>IF(L47="ブルーベリー（普通栽培）",0,U48+AE48+AO48)</f>
        <v>0</v>
      </c>
      <c r="FC48" s="83">
        <f t="shared" si="68"/>
        <v>0</v>
      </c>
      <c r="FD48" s="83">
        <f t="shared" si="21"/>
        <v>0</v>
      </c>
      <c r="FE48" s="239">
        <f>IF(Q47="初 年 度",FC48-GK48,0)</f>
        <v>0</v>
      </c>
      <c r="FF48" s="240">
        <f>IF(Q47="次 年 度",FC48-GK48,0)</f>
        <v>0</v>
      </c>
      <c r="FG48" s="71">
        <f t="shared" si="81"/>
        <v>0</v>
      </c>
      <c r="FH48" s="83">
        <f t="shared" si="81"/>
        <v>0</v>
      </c>
      <c r="FI48" s="83">
        <f t="shared" si="81"/>
        <v>0</v>
      </c>
      <c r="FJ48" s="130">
        <f t="shared" si="81"/>
        <v>0</v>
      </c>
      <c r="FK48" s="314">
        <f>IF(P47="課税事業者（一般課税）",INT(V48*10/110)+INT(W48*10/110),0)</f>
        <v>0</v>
      </c>
      <c r="FL48" s="92">
        <f t="shared" si="112"/>
        <v>0</v>
      </c>
      <c r="FM48" s="102">
        <f>IF(P47="課税事業者（一般課税）",INT(AG48*0.0909090909090909),0)</f>
        <v>0</v>
      </c>
      <c r="FN48" s="343">
        <f t="shared" si="49"/>
        <v>0</v>
      </c>
      <c r="FO48" s="350">
        <f>IF(P47="課税事業者（一般課税）",INT(AP48*10/110)+INT(AQ48*10/110),0)</f>
        <v>0</v>
      </c>
      <c r="FP48" s="115">
        <f t="shared" si="50"/>
        <v>0</v>
      </c>
      <c r="FQ48" s="347">
        <f>IF(P47="課税事業者（一般課税）",INT(BA48*10/110),0)</f>
        <v>0</v>
      </c>
      <c r="FR48" s="92">
        <f t="shared" si="51"/>
        <v>0</v>
      </c>
      <c r="FS48" s="355">
        <f>IF(P47="課税事業者（一般課税）",INT(BL48*10/110),0)</f>
        <v>0</v>
      </c>
      <c r="FT48" s="105">
        <f t="shared" si="52"/>
        <v>0</v>
      </c>
      <c r="FU48" s="355">
        <f>IF(P47="課税事業者（一般課税）",INT(BV48*10/110),0)</f>
        <v>0</v>
      </c>
      <c r="FV48" s="115">
        <f t="shared" si="53"/>
        <v>0</v>
      </c>
      <c r="FW48" s="355">
        <f>IF(P47="課税事業者（一般課税）",INT(CF48*10/110),0)</f>
        <v>0</v>
      </c>
      <c r="FX48" s="105">
        <f t="shared" si="54"/>
        <v>0</v>
      </c>
      <c r="FY48" s="347">
        <f>IF(P47="課税事業者（一般課税）",INT(CT48*10/110)+INT(CU48*10/110),0)</f>
        <v>0</v>
      </c>
      <c r="FZ48" s="92">
        <f t="shared" si="55"/>
        <v>0</v>
      </c>
      <c r="GA48" s="355">
        <f>IF(P47="課税事業者（一般課税）",INT(DF48*10/110),0)</f>
        <v>0</v>
      </c>
      <c r="GB48" s="105">
        <f t="shared" si="56"/>
        <v>0</v>
      </c>
      <c r="GC48" s="354">
        <f>IF(P47="課税事業者（一般課税）",INT(DL48*10/110),0)</f>
        <v>0</v>
      </c>
      <c r="GD48" s="92">
        <f t="shared" si="57"/>
        <v>0</v>
      </c>
      <c r="GE48" s="355">
        <f>IF(P47="課税事業者（一般課税）",INT(DZ48*10/110),0)</f>
        <v>0</v>
      </c>
      <c r="GF48" s="115">
        <f t="shared" si="58"/>
        <v>0</v>
      </c>
      <c r="GG48" s="354">
        <f>IF(P47="課税事業者（一般課税）",INT(EJ48*10/110),0)</f>
        <v>0</v>
      </c>
      <c r="GH48" s="115">
        <f t="shared" si="59"/>
        <v>0</v>
      </c>
      <c r="GI48" s="113">
        <f t="shared" si="82"/>
        <v>0</v>
      </c>
      <c r="GJ48" s="115">
        <f t="shared" si="82"/>
        <v>0</v>
      </c>
      <c r="GK48" s="354">
        <f>IF(P47="課税事業者（一般課税）",INT(FC48*10/110),0)</f>
        <v>0</v>
      </c>
      <c r="GL48" s="140">
        <f t="shared" si="61"/>
        <v>0</v>
      </c>
      <c r="GM48" s="695"/>
    </row>
    <row r="49" spans="1:195" ht="20.100000000000001" customHeight="1">
      <c r="A49" s="667" t="str">
        <f t="shared" ref="A49" si="113">+A47</f>
        <v>北海道</v>
      </c>
      <c r="B49" s="521"/>
      <c r="C49" s="629">
        <f t="shared" si="62"/>
        <v>18</v>
      </c>
      <c r="D49" s="685"/>
      <c r="E49" s="317" t="s">
        <v>258</v>
      </c>
      <c r="F49" s="680"/>
      <c r="G49" s="686"/>
      <c r="H49" s="682"/>
      <c r="I49" s="543"/>
      <c r="J49" s="698"/>
      <c r="K49" s="684"/>
      <c r="L49" s="683"/>
      <c r="M49" s="684"/>
      <c r="N49" s="468" t="e">
        <f t="shared" si="23"/>
        <v>#DIV/0!</v>
      </c>
      <c r="O49" s="689" t="str">
        <f>IF(L49="","",VLOOKUP(L49,'リスト（けさない）'!$Q$3:$R$29,2,0))</f>
        <v/>
      </c>
      <c r="P49" s="700"/>
      <c r="Q49" s="536"/>
      <c r="R49" s="460"/>
      <c r="S49" s="251" t="str">
        <f>IF(U49="","",VLOOKUP(L49,'リスト（けさない）'!$X$3:$Y$29,2,0))</f>
        <v/>
      </c>
      <c r="T49" s="249">
        <f t="shared" si="24"/>
        <v>0</v>
      </c>
      <c r="U49" s="250"/>
      <c r="V49" s="251">
        <f t="shared" si="91"/>
        <v>0</v>
      </c>
      <c r="W49" s="252"/>
      <c r="X49" s="253">
        <f t="shared" si="25"/>
        <v>0</v>
      </c>
      <c r="Y49" s="253">
        <f t="shared" si="92"/>
        <v>0</v>
      </c>
      <c r="Z49" s="332">
        <f>IF(Q49="初 年 度",Y49,0)</f>
        <v>0</v>
      </c>
      <c r="AA49" s="333">
        <f>IF(Q49="次 年 度",Y49,0)</f>
        <v>0</v>
      </c>
      <c r="AB49" s="442"/>
      <c r="AC49" s="73" t="s">
        <v>208</v>
      </c>
      <c r="AD49" s="249">
        <f t="shared" si="26"/>
        <v>0</v>
      </c>
      <c r="AE49" s="427"/>
      <c r="AF49" s="369"/>
      <c r="AG49" s="260"/>
      <c r="AH49" s="254">
        <f t="shared" si="27"/>
        <v>0</v>
      </c>
      <c r="AI49" s="339">
        <f>IF(AG49&gt;0,INT((AG49-FM49)/2),AF49-FM49)</f>
        <v>0</v>
      </c>
      <c r="AJ49" s="335">
        <f>IF(Q49="初 年 度",AI49,0)</f>
        <v>0</v>
      </c>
      <c r="AK49" s="420">
        <f>IF(Q49="次 年 度",AI49,0)</f>
        <v>0</v>
      </c>
      <c r="AL49" s="478"/>
      <c r="AM49" s="251" t="str">
        <f>IF(AO49="","",VLOOKUP(L49,'リスト（けさない）'!$AA$3:$AB$29,2,0))</f>
        <v/>
      </c>
      <c r="AN49" s="254">
        <f t="shared" si="28"/>
        <v>0</v>
      </c>
      <c r="AO49" s="250"/>
      <c r="AP49" s="261">
        <f t="shared" si="93"/>
        <v>0</v>
      </c>
      <c r="AQ49" s="260"/>
      <c r="AR49" s="262">
        <f t="shared" si="30"/>
        <v>0</v>
      </c>
      <c r="AS49" s="338">
        <f t="shared" si="69"/>
        <v>0</v>
      </c>
      <c r="AT49" s="332">
        <f>IF(Q49="初 年 度",AS49,0)</f>
        <v>0</v>
      </c>
      <c r="AU49" s="333">
        <f>IF(Q49="次 年 度",AS49,0)</f>
        <v>0</v>
      </c>
      <c r="AV49" s="478"/>
      <c r="AW49" s="73" t="s">
        <v>208</v>
      </c>
      <c r="AX49" s="254">
        <f t="shared" si="31"/>
        <v>0</v>
      </c>
      <c r="AY49" s="250"/>
      <c r="AZ49" s="369"/>
      <c r="BA49" s="260"/>
      <c r="BB49" s="254">
        <f t="shared" si="32"/>
        <v>0</v>
      </c>
      <c r="BC49" s="338">
        <f t="shared" si="63"/>
        <v>0</v>
      </c>
      <c r="BD49" s="332">
        <f>IF(Q49="初 年 度",BC49,0)</f>
        <v>0</v>
      </c>
      <c r="BE49" s="438">
        <f>IF(Q49="次 年 度",BC49,0)</f>
        <v>0</v>
      </c>
      <c r="BF49" s="478"/>
      <c r="BG49" s="73" t="s">
        <v>208</v>
      </c>
      <c r="BH49" s="254">
        <f t="shared" si="33"/>
        <v>0</v>
      </c>
      <c r="BI49" s="250"/>
      <c r="BJ49" s="369"/>
      <c r="BK49" s="260"/>
      <c r="BL49" s="254">
        <f t="shared" si="34"/>
        <v>0</v>
      </c>
      <c r="BM49" s="339">
        <f t="shared" si="70"/>
        <v>0</v>
      </c>
      <c r="BN49" s="335">
        <f>IF(Q49="初 年 度",BM49,0)</f>
        <v>0</v>
      </c>
      <c r="BO49" s="420">
        <f>IF(Q49="次 年 度",BM49,0)</f>
        <v>0</v>
      </c>
      <c r="BP49" s="478"/>
      <c r="BQ49" s="377" t="s">
        <v>208</v>
      </c>
      <c r="BR49" s="254">
        <f t="shared" si="35"/>
        <v>0</v>
      </c>
      <c r="BS49" s="250"/>
      <c r="BT49" s="369"/>
      <c r="BU49" s="90"/>
      <c r="BV49" s="97">
        <f t="shared" si="36"/>
        <v>0</v>
      </c>
      <c r="BW49" s="339">
        <f t="shared" si="71"/>
        <v>0</v>
      </c>
      <c r="BX49" s="335">
        <f>IF(Q49="初 年 度",BW49,0)</f>
        <v>0</v>
      </c>
      <c r="BY49" s="336">
        <f>IF(Q49="次 年 度",BW49,0)</f>
        <v>0</v>
      </c>
      <c r="BZ49" s="478"/>
      <c r="CA49" s="73" t="s">
        <v>208</v>
      </c>
      <c r="CB49" s="254">
        <f t="shared" si="2"/>
        <v>0</v>
      </c>
      <c r="CC49" s="250"/>
      <c r="CD49" s="369"/>
      <c r="CE49" s="260"/>
      <c r="CF49" s="254">
        <f t="shared" si="37"/>
        <v>0</v>
      </c>
      <c r="CG49" s="338">
        <f t="shared" si="64"/>
        <v>0</v>
      </c>
      <c r="CH49" s="332">
        <f>IF(Q49="初 年 度",CG49,0)</f>
        <v>0</v>
      </c>
      <c r="CI49" s="333">
        <f>IF(Q49="次 年 度",CG49,0)</f>
        <v>0</v>
      </c>
      <c r="CJ49" s="242">
        <f t="shared" si="94"/>
        <v>0</v>
      </c>
      <c r="CK49" s="251">
        <f t="shared" si="95"/>
        <v>0</v>
      </c>
      <c r="CL49" s="251">
        <f t="shared" si="96"/>
        <v>0</v>
      </c>
      <c r="CM49" s="253">
        <f t="shared" si="97"/>
        <v>0</v>
      </c>
      <c r="CN49" s="251">
        <f t="shared" si="98"/>
        <v>0</v>
      </c>
      <c r="CO49" s="268">
        <f t="shared" si="99"/>
        <v>0</v>
      </c>
      <c r="CP49" s="478"/>
      <c r="CQ49" s="245" t="str">
        <f>IF(CS49="","",VLOOKUP(L49,'リスト（けさない）'!$AD$3:$AE$29,2,0))</f>
        <v/>
      </c>
      <c r="CR49" s="249">
        <f t="shared" si="38"/>
        <v>0</v>
      </c>
      <c r="CS49" s="250"/>
      <c r="CT49" s="251">
        <f t="shared" si="65"/>
        <v>0</v>
      </c>
      <c r="CU49" s="260"/>
      <c r="CV49" s="251">
        <f t="shared" si="39"/>
        <v>0</v>
      </c>
      <c r="CW49" s="339">
        <f t="shared" si="72"/>
        <v>0</v>
      </c>
      <c r="CX49" s="335">
        <f>IF(Q49="初 年 度",CW49,0)</f>
        <v>0</v>
      </c>
      <c r="CY49" s="336">
        <f>IF(Q49="次 年 度",CW49,0)</f>
        <v>0</v>
      </c>
      <c r="CZ49" s="478"/>
      <c r="DA49" s="73" t="s">
        <v>208</v>
      </c>
      <c r="DB49" s="249">
        <f t="shared" si="40"/>
        <v>0</v>
      </c>
      <c r="DC49" s="250"/>
      <c r="DD49" s="369"/>
      <c r="DE49" s="260"/>
      <c r="DF49" s="254">
        <f t="shared" si="41"/>
        <v>0</v>
      </c>
      <c r="DG49" s="338">
        <f t="shared" si="66"/>
        <v>0</v>
      </c>
      <c r="DH49" s="332">
        <f>IF(Q49="初 年 度",DG49,0)</f>
        <v>0</v>
      </c>
      <c r="DI49" s="333">
        <f>IF(Q49="次 年 度",DG49,0)</f>
        <v>0</v>
      </c>
      <c r="DJ49" s="478"/>
      <c r="DK49" s="456" t="s">
        <v>208</v>
      </c>
      <c r="DL49" s="249">
        <f t="shared" si="42"/>
        <v>0</v>
      </c>
      <c r="DM49" s="250"/>
      <c r="DN49" s="369"/>
      <c r="DO49" s="260"/>
      <c r="DP49" s="254">
        <f t="shared" si="43"/>
        <v>0</v>
      </c>
      <c r="DQ49" s="339">
        <f t="shared" si="73"/>
        <v>0</v>
      </c>
      <c r="DR49" s="335">
        <f>IF(Q49="初 年 度",DQ49,0)</f>
        <v>0</v>
      </c>
      <c r="DS49" s="336">
        <f>IF(Q49="次 年 度",DQ49,0)</f>
        <v>0</v>
      </c>
      <c r="DT49" s="478"/>
      <c r="DU49" s="456" t="s">
        <v>208</v>
      </c>
      <c r="DV49" s="249">
        <f t="shared" si="44"/>
        <v>0</v>
      </c>
      <c r="DW49" s="250"/>
      <c r="DX49" s="369"/>
      <c r="DY49" s="260"/>
      <c r="DZ49" s="254">
        <f t="shared" si="45"/>
        <v>0</v>
      </c>
      <c r="EA49" s="338">
        <f t="shared" si="67"/>
        <v>0</v>
      </c>
      <c r="EB49" s="332">
        <f>IF(Q49="初 年 度",EA49,0)</f>
        <v>0</v>
      </c>
      <c r="EC49" s="333">
        <f>IF(Q49="次 年 度",EA49,0)</f>
        <v>0</v>
      </c>
      <c r="ED49" s="478"/>
      <c r="EE49" s="456" t="s">
        <v>208</v>
      </c>
      <c r="EF49" s="249">
        <f t="shared" si="46"/>
        <v>0</v>
      </c>
      <c r="EG49" s="250"/>
      <c r="EH49" s="369"/>
      <c r="EI49" s="260"/>
      <c r="EJ49" s="254">
        <f t="shared" si="47"/>
        <v>0</v>
      </c>
      <c r="EK49" s="339">
        <f t="shared" si="74"/>
        <v>0</v>
      </c>
      <c r="EL49" s="335">
        <f>IF(Q49="初 年 度",EK49,0)</f>
        <v>0</v>
      </c>
      <c r="EM49" s="336">
        <f>IF(Q49="次 年 度",EK49,0)</f>
        <v>0</v>
      </c>
      <c r="EN49" s="242">
        <f t="shared" si="100"/>
        <v>0</v>
      </c>
      <c r="EO49" s="253">
        <f t="shared" si="101"/>
        <v>0</v>
      </c>
      <c r="EP49" s="253">
        <f t="shared" si="102"/>
        <v>0</v>
      </c>
      <c r="EQ49" s="253">
        <f t="shared" si="103"/>
        <v>0</v>
      </c>
      <c r="ER49" s="253">
        <f t="shared" si="104"/>
        <v>0</v>
      </c>
      <c r="ES49" s="263">
        <f t="shared" si="105"/>
        <v>0</v>
      </c>
      <c r="ET49" s="276">
        <f t="shared" si="106"/>
        <v>0</v>
      </c>
      <c r="EU49" s="265">
        <f t="shared" si="107"/>
        <v>0</v>
      </c>
      <c r="EV49" s="253">
        <f t="shared" si="108"/>
        <v>0</v>
      </c>
      <c r="EW49" s="253">
        <f t="shared" si="109"/>
        <v>0</v>
      </c>
      <c r="EX49" s="251">
        <f t="shared" si="110"/>
        <v>0</v>
      </c>
      <c r="EY49" s="268">
        <f t="shared" si="111"/>
        <v>0</v>
      </c>
      <c r="EZ49" s="383">
        <f>IF(L49="ブルーベリー（普通栽培）",0,220)</f>
        <v>220</v>
      </c>
      <c r="FA49" s="247">
        <f>IF(L49="ブルーベリー（普通栽培）",0,T49+AD49+AN49)</f>
        <v>0</v>
      </c>
      <c r="FB49" s="247">
        <f>IF(L49="ブルーベリー（普通栽培）",0,U49+AE49+AO49)</f>
        <v>0</v>
      </c>
      <c r="FC49" s="253">
        <f t="shared" si="68"/>
        <v>0</v>
      </c>
      <c r="FD49" s="253">
        <f t="shared" si="21"/>
        <v>0</v>
      </c>
      <c r="FE49" s="253">
        <f>IF(Q49="初 年 度",FC49-GK49,0)</f>
        <v>0</v>
      </c>
      <c r="FF49" s="263">
        <f>IF(Q49="次 年 度",FC49-GK49,0)</f>
        <v>0</v>
      </c>
      <c r="FG49" s="137">
        <f t="shared" si="81"/>
        <v>0</v>
      </c>
      <c r="FH49" s="84">
        <f t="shared" si="81"/>
        <v>0</v>
      </c>
      <c r="FI49" s="84">
        <f t="shared" si="81"/>
        <v>0</v>
      </c>
      <c r="FJ49" s="131">
        <f t="shared" si="81"/>
        <v>0</v>
      </c>
      <c r="FK49" s="228">
        <f>IF(P49="課税事業者（一般課税）",INT(V49*10/110)+INT(W49*10/110),0)</f>
        <v>0</v>
      </c>
      <c r="FL49" s="282">
        <f t="shared" si="112"/>
        <v>0</v>
      </c>
      <c r="FM49" s="283">
        <f>IF(P49="課税事業者（一般課税）",INT(AG49*0.0909090909090909),0)</f>
        <v>0</v>
      </c>
      <c r="FN49" s="344">
        <f t="shared" si="49"/>
        <v>0</v>
      </c>
      <c r="FO49" s="232">
        <f>IF(P49="課税事業者（一般課税）",INT(AP49*10/110)+INT(AQ49*10/110),0)</f>
        <v>0</v>
      </c>
      <c r="FP49" s="286">
        <f t="shared" si="50"/>
        <v>0</v>
      </c>
      <c r="FQ49" s="340">
        <f>IF(P49="課税事業者（一般課税）",INT(BA49*10/110),0)</f>
        <v>0</v>
      </c>
      <c r="FR49" s="282">
        <f t="shared" si="51"/>
        <v>0</v>
      </c>
      <c r="FS49" s="230">
        <f>IF(P49="課税事業者（一般課税）",INT(BL49*10/110),0)</f>
        <v>0</v>
      </c>
      <c r="FT49" s="284">
        <f t="shared" si="52"/>
        <v>0</v>
      </c>
      <c r="FU49" s="230">
        <f>IF(P49="課税事業者（一般課税）",INT(BV49*10/110),0)</f>
        <v>0</v>
      </c>
      <c r="FV49" s="286">
        <f t="shared" si="53"/>
        <v>0</v>
      </c>
      <c r="FW49" s="230">
        <f>IF(P49="課税事業者（一般課税）",INT(CF49*10/110),0)</f>
        <v>0</v>
      </c>
      <c r="FX49" s="284">
        <f t="shared" si="54"/>
        <v>0</v>
      </c>
      <c r="FY49" s="340">
        <f>IF(P49="課税事業者（一般課税）",INT(CT49*10/110)+INT(CU49*10/110),0)</f>
        <v>0</v>
      </c>
      <c r="FZ49" s="282">
        <f t="shared" si="55"/>
        <v>0</v>
      </c>
      <c r="GA49" s="230">
        <f>IF(P49="課税事業者（一般課税）",INT(DF49*10/110),0)</f>
        <v>0</v>
      </c>
      <c r="GB49" s="284">
        <f t="shared" si="56"/>
        <v>0</v>
      </c>
      <c r="GC49" s="353">
        <f>IF(P49="課税事業者（一般課税）",INT(DP49*10/110),0)</f>
        <v>0</v>
      </c>
      <c r="GD49" s="282">
        <f t="shared" si="57"/>
        <v>0</v>
      </c>
      <c r="GE49" s="230">
        <f>IF(P49="課税事業者（一般課税）",INT(DZ49*10/110),0)</f>
        <v>0</v>
      </c>
      <c r="GF49" s="286">
        <f t="shared" si="58"/>
        <v>0</v>
      </c>
      <c r="GG49" s="353">
        <f>IF(P49="課税事業者（一般課税）",INT(EJ49*10/110),0)</f>
        <v>0</v>
      </c>
      <c r="GH49" s="286">
        <f t="shared" si="59"/>
        <v>0</v>
      </c>
      <c r="GI49" s="285">
        <f t="shared" si="82"/>
        <v>0</v>
      </c>
      <c r="GJ49" s="286">
        <f t="shared" si="82"/>
        <v>0</v>
      </c>
      <c r="GK49" s="353">
        <f>IF(P49="課税事業者（一般課税）",INT(FC49*10/110),0)</f>
        <v>0</v>
      </c>
      <c r="GL49" s="288">
        <f t="shared" si="61"/>
        <v>0</v>
      </c>
      <c r="GM49" s="694"/>
    </row>
    <row r="50" spans="1:195" ht="20.100000000000001" customHeight="1">
      <c r="A50" s="668"/>
      <c r="B50" s="522"/>
      <c r="C50" s="669"/>
      <c r="D50" s="673"/>
      <c r="E50" s="316" t="s">
        <v>256</v>
      </c>
      <c r="F50" s="675"/>
      <c r="G50" s="541"/>
      <c r="H50" s="543"/>
      <c r="I50" s="697"/>
      <c r="J50" s="699"/>
      <c r="K50" s="552"/>
      <c r="L50" s="550"/>
      <c r="M50" s="552"/>
      <c r="N50" s="467" t="e">
        <f t="shared" si="23"/>
        <v>#DIV/0!</v>
      </c>
      <c r="O50" s="690"/>
      <c r="P50" s="537"/>
      <c r="Q50" s="537"/>
      <c r="R50" s="91"/>
      <c r="S50" s="80" t="str">
        <f>IF(U50="","",VLOOKUP(L49,'リスト（けさない）'!$X$3:$Y$29,2,0))</f>
        <v/>
      </c>
      <c r="T50" s="75">
        <f t="shared" si="24"/>
        <v>0</v>
      </c>
      <c r="U50" s="101"/>
      <c r="V50" s="81">
        <f t="shared" si="91"/>
        <v>0</v>
      </c>
      <c r="W50" s="79"/>
      <c r="X50" s="85">
        <f t="shared" si="25"/>
        <v>0</v>
      </c>
      <c r="Y50" s="83">
        <f t="shared" si="92"/>
        <v>0</v>
      </c>
      <c r="Z50" s="394">
        <f>IF(Q49="初 年 度",Y50,0)</f>
        <v>0</v>
      </c>
      <c r="AA50" s="395">
        <f>IF(Q49="次 年 度",Y50,0)</f>
        <v>0</v>
      </c>
      <c r="AB50" s="443"/>
      <c r="AC50" s="126" t="s">
        <v>208</v>
      </c>
      <c r="AD50" s="75">
        <f t="shared" si="26"/>
        <v>0</v>
      </c>
      <c r="AE50" s="424"/>
      <c r="AF50" s="370"/>
      <c r="AG50" s="91"/>
      <c r="AH50" s="94">
        <f t="shared" si="27"/>
        <v>0</v>
      </c>
      <c r="AI50" s="96">
        <f>IF(AG49&gt;0,INT((AG50-FM50)/2),AF50-FM50)</f>
        <v>0</v>
      </c>
      <c r="AJ50" s="96">
        <f>IF(Q49="初 年 度",AI50,0)</f>
        <v>0</v>
      </c>
      <c r="AK50" s="421">
        <f>IF(Q49="次 年 度",AI50,0)</f>
        <v>0</v>
      </c>
      <c r="AL50" s="475"/>
      <c r="AM50" s="81" t="str">
        <f>IF(AO50="","",VLOOKUP(L49,'リスト（けさない）'!$AA$3:$AB$29,2,0))</f>
        <v/>
      </c>
      <c r="AN50" s="94">
        <f t="shared" si="28"/>
        <v>0</v>
      </c>
      <c r="AO50" s="101"/>
      <c r="AP50" s="106">
        <f t="shared" si="93"/>
        <v>0</v>
      </c>
      <c r="AQ50" s="91"/>
      <c r="AR50" s="110">
        <f t="shared" si="30"/>
        <v>0</v>
      </c>
      <c r="AS50" s="334">
        <f t="shared" si="69"/>
        <v>0</v>
      </c>
      <c r="AT50" s="334">
        <f>IF(Q49="初 年 度",AS50,0)</f>
        <v>0</v>
      </c>
      <c r="AU50" s="337">
        <f>IF(Q49="次 年 度",AS50,0)</f>
        <v>0</v>
      </c>
      <c r="AV50" s="475"/>
      <c r="AW50" s="126" t="s">
        <v>208</v>
      </c>
      <c r="AX50" s="94">
        <f t="shared" si="31"/>
        <v>0</v>
      </c>
      <c r="AY50" s="101"/>
      <c r="AZ50" s="370"/>
      <c r="BA50" s="91"/>
      <c r="BB50" s="94">
        <f t="shared" si="32"/>
        <v>0</v>
      </c>
      <c r="BC50" s="80">
        <f t="shared" si="63"/>
        <v>0</v>
      </c>
      <c r="BD50" s="83">
        <f>IF(Q49="初 年 度",BC50,0)</f>
        <v>0</v>
      </c>
      <c r="BE50" s="122">
        <f>IF(Q49="次 年 度",BC50,0)</f>
        <v>0</v>
      </c>
      <c r="BF50" s="475"/>
      <c r="BG50" s="126" t="s">
        <v>208</v>
      </c>
      <c r="BH50" s="94">
        <f t="shared" si="33"/>
        <v>0</v>
      </c>
      <c r="BI50" s="101"/>
      <c r="BJ50" s="370"/>
      <c r="BK50" s="91"/>
      <c r="BL50" s="94">
        <f t="shared" si="34"/>
        <v>0</v>
      </c>
      <c r="BM50" s="83">
        <f t="shared" si="70"/>
        <v>0</v>
      </c>
      <c r="BN50" s="83">
        <f>IF(Q49="初 年 度",BM50,0)</f>
        <v>0</v>
      </c>
      <c r="BO50" s="122">
        <f>IF(Q49="次 年 度",BM50,0)</f>
        <v>0</v>
      </c>
      <c r="BP50" s="475"/>
      <c r="BQ50" s="378" t="s">
        <v>208</v>
      </c>
      <c r="BR50" s="94">
        <f t="shared" si="35"/>
        <v>0</v>
      </c>
      <c r="BS50" s="101"/>
      <c r="BT50" s="370"/>
      <c r="BU50" s="91"/>
      <c r="BV50" s="94">
        <f t="shared" si="36"/>
        <v>0</v>
      </c>
      <c r="BW50" s="83">
        <f t="shared" si="71"/>
        <v>0</v>
      </c>
      <c r="BX50" s="83">
        <f>IF(Q49="初 年 度",BW50,0)</f>
        <v>0</v>
      </c>
      <c r="BY50" s="120">
        <f>IF(Q49="次 年 度",BW50,0)</f>
        <v>0</v>
      </c>
      <c r="BZ50" s="475"/>
      <c r="CA50" s="126" t="s">
        <v>208</v>
      </c>
      <c r="CB50" s="94">
        <f t="shared" si="2"/>
        <v>0</v>
      </c>
      <c r="CC50" s="101"/>
      <c r="CD50" s="370"/>
      <c r="CE50" s="91"/>
      <c r="CF50" s="94">
        <f t="shared" si="37"/>
        <v>0</v>
      </c>
      <c r="CG50" s="83">
        <f t="shared" si="64"/>
        <v>0</v>
      </c>
      <c r="CH50" s="83">
        <f>IF(Q49="初 年 度",CG50,0)</f>
        <v>0</v>
      </c>
      <c r="CI50" s="120">
        <f>IF(Q49="次 年 度",CG50,0)</f>
        <v>0</v>
      </c>
      <c r="CJ50" s="69">
        <f t="shared" si="94"/>
        <v>0</v>
      </c>
      <c r="CK50" s="81">
        <f t="shared" si="95"/>
        <v>0</v>
      </c>
      <c r="CL50" s="81">
        <f t="shared" si="96"/>
        <v>0</v>
      </c>
      <c r="CM50" s="85">
        <f t="shared" si="97"/>
        <v>0</v>
      </c>
      <c r="CN50" s="81">
        <f t="shared" si="98"/>
        <v>0</v>
      </c>
      <c r="CO50" s="132">
        <f t="shared" si="99"/>
        <v>0</v>
      </c>
      <c r="CP50" s="475"/>
      <c r="CQ50" s="80" t="str">
        <f>IF(CS50="","",VLOOKUP(L49,'リスト（けさない）'!$AD$3:$AE$29,2,0))</f>
        <v/>
      </c>
      <c r="CR50" s="75">
        <f t="shared" si="38"/>
        <v>0</v>
      </c>
      <c r="CS50" s="101"/>
      <c r="CT50" s="81">
        <f t="shared" si="65"/>
        <v>0</v>
      </c>
      <c r="CU50" s="91"/>
      <c r="CV50" s="81">
        <f t="shared" si="39"/>
        <v>0</v>
      </c>
      <c r="CW50" s="80">
        <f t="shared" si="72"/>
        <v>0</v>
      </c>
      <c r="CX50" s="83">
        <f>IF(Q49="初 年 度",CW50,0)</f>
        <v>0</v>
      </c>
      <c r="CY50" s="120">
        <f>IF(Q49="次 年 度",CW50,0)</f>
        <v>0</v>
      </c>
      <c r="CZ50" s="475"/>
      <c r="DA50" s="126" t="s">
        <v>208</v>
      </c>
      <c r="DB50" s="75">
        <f t="shared" si="40"/>
        <v>0</v>
      </c>
      <c r="DC50" s="101"/>
      <c r="DD50" s="370"/>
      <c r="DE50" s="91"/>
      <c r="DF50" s="94">
        <f t="shared" si="41"/>
        <v>0</v>
      </c>
      <c r="DG50" s="83">
        <f t="shared" si="66"/>
        <v>0</v>
      </c>
      <c r="DH50" s="83">
        <f>IF(Q49="初 年 度",DG50,0)</f>
        <v>0</v>
      </c>
      <c r="DI50" s="120">
        <f>IF(Q49="次 年 度",DG50,0)</f>
        <v>0</v>
      </c>
      <c r="DJ50" s="475"/>
      <c r="DK50" s="126" t="s">
        <v>208</v>
      </c>
      <c r="DL50" s="75">
        <f t="shared" si="42"/>
        <v>0</v>
      </c>
      <c r="DM50" s="101"/>
      <c r="DN50" s="370"/>
      <c r="DO50" s="91"/>
      <c r="DP50" s="94">
        <f t="shared" si="43"/>
        <v>0</v>
      </c>
      <c r="DQ50" s="83">
        <f t="shared" si="73"/>
        <v>0</v>
      </c>
      <c r="DR50" s="83">
        <f>IF(Q49="初 年 度",DQ50,0)</f>
        <v>0</v>
      </c>
      <c r="DS50" s="120">
        <f>IF(Q49="次 年 度",DQ50,0)</f>
        <v>0</v>
      </c>
      <c r="DT50" s="475"/>
      <c r="DU50" s="126" t="s">
        <v>208</v>
      </c>
      <c r="DV50" s="75">
        <f t="shared" si="44"/>
        <v>0</v>
      </c>
      <c r="DW50" s="101"/>
      <c r="DX50" s="370"/>
      <c r="DY50" s="91"/>
      <c r="DZ50" s="94">
        <f t="shared" si="45"/>
        <v>0</v>
      </c>
      <c r="EA50" s="83">
        <f t="shared" si="67"/>
        <v>0</v>
      </c>
      <c r="EB50" s="83">
        <f>IF(Q49="初 年 度",EA50,0)</f>
        <v>0</v>
      </c>
      <c r="EC50" s="120">
        <f>IF(Q49="次 年 度",EA50,0)</f>
        <v>0</v>
      </c>
      <c r="ED50" s="475"/>
      <c r="EE50" s="126" t="s">
        <v>208</v>
      </c>
      <c r="EF50" s="75">
        <f t="shared" si="46"/>
        <v>0</v>
      </c>
      <c r="EG50" s="101"/>
      <c r="EH50" s="370"/>
      <c r="EI50" s="91"/>
      <c r="EJ50" s="94">
        <f t="shared" si="47"/>
        <v>0</v>
      </c>
      <c r="EK50" s="83">
        <f t="shared" si="74"/>
        <v>0</v>
      </c>
      <c r="EL50" s="83">
        <f>IF(Q49="初 年 度",EK50,0)</f>
        <v>0</v>
      </c>
      <c r="EM50" s="120">
        <f>IF(Q49="次 年 度",EK50,0)</f>
        <v>0</v>
      </c>
      <c r="EN50" s="69">
        <f t="shared" si="100"/>
        <v>0</v>
      </c>
      <c r="EO50" s="83">
        <f t="shared" si="101"/>
        <v>0</v>
      </c>
      <c r="EP50" s="85">
        <f t="shared" si="102"/>
        <v>0</v>
      </c>
      <c r="EQ50" s="85">
        <f t="shared" si="103"/>
        <v>0</v>
      </c>
      <c r="ER50" s="85">
        <f t="shared" si="104"/>
        <v>0</v>
      </c>
      <c r="ES50" s="119">
        <f t="shared" si="105"/>
        <v>0</v>
      </c>
      <c r="ET50" s="138">
        <f t="shared" si="106"/>
        <v>0</v>
      </c>
      <c r="EU50" s="123">
        <f t="shared" si="107"/>
        <v>0</v>
      </c>
      <c r="EV50" s="85">
        <f t="shared" si="108"/>
        <v>0</v>
      </c>
      <c r="EW50" s="85">
        <f t="shared" si="109"/>
        <v>0</v>
      </c>
      <c r="EX50" s="81">
        <f t="shared" si="110"/>
        <v>0</v>
      </c>
      <c r="EY50" s="132">
        <f t="shared" si="111"/>
        <v>0</v>
      </c>
      <c r="EZ50" s="71">
        <f>IF(L49="ブルーベリー（普通栽培）",0,220)</f>
        <v>220</v>
      </c>
      <c r="FA50" s="80">
        <f>IF(L49="ブルーベリー（普通栽培）",0,T50+AD50+AN50)</f>
        <v>0</v>
      </c>
      <c r="FB50" s="83">
        <f>IF(L49="ブルーベリー（普通栽培）",0,U50+AE50+AO50)</f>
        <v>0</v>
      </c>
      <c r="FC50" s="85">
        <f t="shared" si="68"/>
        <v>0</v>
      </c>
      <c r="FD50" s="85">
        <f t="shared" si="21"/>
        <v>0</v>
      </c>
      <c r="FE50" s="117">
        <f>IF(Q49="初 年 度",FC50-GK50,0)</f>
        <v>0</v>
      </c>
      <c r="FF50" s="118">
        <f>IF(Q49="次 年 度",FC50-GK50,0)</f>
        <v>0</v>
      </c>
      <c r="FG50" s="138">
        <f t="shared" ref="FG50:FJ113" si="114">SUM(EV50,FC50)</f>
        <v>0</v>
      </c>
      <c r="FH50" s="85">
        <f t="shared" si="114"/>
        <v>0</v>
      </c>
      <c r="FI50" s="85">
        <f t="shared" si="114"/>
        <v>0</v>
      </c>
      <c r="FJ50" s="132">
        <f t="shared" si="114"/>
        <v>0</v>
      </c>
      <c r="FK50" s="314">
        <f>IF(P49="課税事業者（一般課税）",INT(V50*10/110)+INT(W50*10/110),0)</f>
        <v>0</v>
      </c>
      <c r="FL50" s="93">
        <f t="shared" si="112"/>
        <v>0</v>
      </c>
      <c r="FM50" s="103">
        <f>IF(P49="課税事業者（一般課税）",INT(AG50*0.0909090909090909),0)</f>
        <v>0</v>
      </c>
      <c r="FN50" s="341">
        <f t="shared" si="49"/>
        <v>0</v>
      </c>
      <c r="FO50" s="350">
        <f>IF(P49="課税事業者（一般課税）",INT(AP50*10/110)+INT(AQ50*10/110),0)</f>
        <v>0</v>
      </c>
      <c r="FP50" s="116">
        <f t="shared" si="50"/>
        <v>0</v>
      </c>
      <c r="FQ50" s="347">
        <f>IF(P49="課税事業者（一般課税）",INT(BA50*10/110),0)</f>
        <v>0</v>
      </c>
      <c r="FR50" s="93">
        <f t="shared" si="51"/>
        <v>0</v>
      </c>
      <c r="FS50" s="355">
        <f>IF(P49="課税事業者（一般課税）",INT(BL50*10/110),0)</f>
        <v>0</v>
      </c>
      <c r="FT50" s="104">
        <f t="shared" si="52"/>
        <v>0</v>
      </c>
      <c r="FU50" s="355">
        <f>IF(P49="課税事業者（一般課税）",INT(BV50*10/110),0)</f>
        <v>0</v>
      </c>
      <c r="FV50" s="116">
        <f t="shared" si="53"/>
        <v>0</v>
      </c>
      <c r="FW50" s="355">
        <f>IF(P49="課税事業者（一般課税）",INT(CF50*10/110),0)</f>
        <v>0</v>
      </c>
      <c r="FX50" s="104">
        <f t="shared" si="54"/>
        <v>0</v>
      </c>
      <c r="FY50" s="347">
        <f>IF(P49="課税事業者（一般課税）",INT(CT50*10/110)+INT(CU50*10/110),0)</f>
        <v>0</v>
      </c>
      <c r="FZ50" s="93">
        <f t="shared" si="55"/>
        <v>0</v>
      </c>
      <c r="GA50" s="355">
        <f>IF(P49="課税事業者（一般課税）",INT(DF50*10/110),0)</f>
        <v>0</v>
      </c>
      <c r="GB50" s="104">
        <f t="shared" si="56"/>
        <v>0</v>
      </c>
      <c r="GC50" s="354">
        <f>IF(P49="課税事業者（一般課税）",INT(DL50*10/110),0)</f>
        <v>0</v>
      </c>
      <c r="GD50" s="93">
        <f t="shared" si="57"/>
        <v>0</v>
      </c>
      <c r="GE50" s="355">
        <f>IF(P49="課税事業者（一般課税）",INT(DZ50*10/110),0)</f>
        <v>0</v>
      </c>
      <c r="GF50" s="116">
        <f t="shared" si="58"/>
        <v>0</v>
      </c>
      <c r="GG50" s="354">
        <f>IF(P49="課税事業者（一般課税）",INT(EJ50*10/110),0)</f>
        <v>0</v>
      </c>
      <c r="GH50" s="116">
        <f t="shared" si="59"/>
        <v>0</v>
      </c>
      <c r="GI50" s="114">
        <f t="shared" ref="GI50:GJ113" si="115">SUM(FK50,FM50,FO50,FQ50,FS50,FU50,FW50,FY50,GA50,GC50,GE50,GG50)</f>
        <v>0</v>
      </c>
      <c r="GJ50" s="116">
        <f t="shared" si="115"/>
        <v>0</v>
      </c>
      <c r="GK50" s="354">
        <f>IF(P49="課税事業者（一般課税）",INT(FC50*10/110),0)</f>
        <v>0</v>
      </c>
      <c r="GL50" s="139">
        <f t="shared" si="61"/>
        <v>0</v>
      </c>
      <c r="GM50" s="695"/>
    </row>
    <row r="51" spans="1:195" ht="20.100000000000001" customHeight="1">
      <c r="A51" s="667" t="str">
        <f t="shared" ref="A51" si="116">+A49</f>
        <v>北海道</v>
      </c>
      <c r="B51" s="521"/>
      <c r="C51" s="629">
        <f t="shared" si="62"/>
        <v>19</v>
      </c>
      <c r="D51" s="685"/>
      <c r="E51" s="317" t="s">
        <v>258</v>
      </c>
      <c r="F51" s="680"/>
      <c r="G51" s="686"/>
      <c r="H51" s="682"/>
      <c r="I51" s="543"/>
      <c r="J51" s="698"/>
      <c r="K51" s="684"/>
      <c r="L51" s="683"/>
      <c r="M51" s="684"/>
      <c r="N51" s="468" t="e">
        <f t="shared" si="23"/>
        <v>#DIV/0!</v>
      </c>
      <c r="O51" s="689" t="str">
        <f>IF(L51="","",VLOOKUP(L51,'リスト（けさない）'!$Q$3:$R$29,2,0))</f>
        <v/>
      </c>
      <c r="P51" s="700"/>
      <c r="Q51" s="536"/>
      <c r="R51" s="473"/>
      <c r="S51" s="251" t="str">
        <f>IF(U51="","",VLOOKUP(L51,'リスト（けさない）'!$X$3:$Y$29,2,0))</f>
        <v/>
      </c>
      <c r="T51" s="243">
        <f t="shared" si="24"/>
        <v>0</v>
      </c>
      <c r="U51" s="244"/>
      <c r="V51" s="245">
        <f t="shared" si="91"/>
        <v>0</v>
      </c>
      <c r="W51" s="246"/>
      <c r="X51" s="247">
        <f t="shared" si="25"/>
        <v>0</v>
      </c>
      <c r="Y51" s="253">
        <f t="shared" si="92"/>
        <v>0</v>
      </c>
      <c r="Z51" s="332">
        <f>IF(Q51="初 年 度",Y51,0)</f>
        <v>0</v>
      </c>
      <c r="AA51" s="333">
        <f>IF(Q51="次 年 度",Y51,0)</f>
        <v>0</v>
      </c>
      <c r="AB51" s="444"/>
      <c r="AC51" s="124" t="s">
        <v>133</v>
      </c>
      <c r="AD51" s="243">
        <f t="shared" si="26"/>
        <v>0</v>
      </c>
      <c r="AE51" s="425"/>
      <c r="AF51" s="369"/>
      <c r="AG51" s="255"/>
      <c r="AH51" s="248">
        <f t="shared" si="27"/>
        <v>0</v>
      </c>
      <c r="AI51" s="339">
        <f>IF(AG51&gt;0,INT((AG51-FM51)/2),AF51-FM51)</f>
        <v>0</v>
      </c>
      <c r="AJ51" s="335">
        <f>IF(Q51="初 年 度",AI51,0)</f>
        <v>0</v>
      </c>
      <c r="AK51" s="420">
        <f>IF(Q51="次 年 度",AI51,0)</f>
        <v>0</v>
      </c>
      <c r="AL51" s="476"/>
      <c r="AM51" s="245" t="str">
        <f>IF(AO51="","",VLOOKUP(L51,'リスト（けさない）'!$AA$3:$AB$29,2,0))</f>
        <v/>
      </c>
      <c r="AN51" s="248">
        <f t="shared" si="28"/>
        <v>0</v>
      </c>
      <c r="AO51" s="244"/>
      <c r="AP51" s="257">
        <f t="shared" si="93"/>
        <v>0</v>
      </c>
      <c r="AQ51" s="255"/>
      <c r="AR51" s="258">
        <f t="shared" si="30"/>
        <v>0</v>
      </c>
      <c r="AS51" s="338">
        <f t="shared" si="69"/>
        <v>0</v>
      </c>
      <c r="AT51" s="332">
        <f>IF(Q51="初 年 度",AS51,0)</f>
        <v>0</v>
      </c>
      <c r="AU51" s="333">
        <f>IF(Q51="次 年 度",AS51,0)</f>
        <v>0</v>
      </c>
      <c r="AV51" s="476"/>
      <c r="AW51" s="124" t="s">
        <v>208</v>
      </c>
      <c r="AX51" s="248">
        <f t="shared" si="31"/>
        <v>0</v>
      </c>
      <c r="AY51" s="244"/>
      <c r="AZ51" s="369"/>
      <c r="BA51" s="255"/>
      <c r="BB51" s="248">
        <f t="shared" si="32"/>
        <v>0</v>
      </c>
      <c r="BC51" s="338">
        <f t="shared" si="63"/>
        <v>0</v>
      </c>
      <c r="BD51" s="332">
        <f>IF(Q51="初 年 度",BC51,0)</f>
        <v>0</v>
      </c>
      <c r="BE51" s="438">
        <f>IF(Q51="次 年 度",BC51,0)</f>
        <v>0</v>
      </c>
      <c r="BF51" s="476"/>
      <c r="BG51" s="124" t="s">
        <v>208</v>
      </c>
      <c r="BH51" s="248">
        <f t="shared" si="33"/>
        <v>0</v>
      </c>
      <c r="BI51" s="244"/>
      <c r="BJ51" s="369"/>
      <c r="BK51" s="255"/>
      <c r="BL51" s="248">
        <f t="shared" si="34"/>
        <v>0</v>
      </c>
      <c r="BM51" s="339">
        <f t="shared" si="70"/>
        <v>0</v>
      </c>
      <c r="BN51" s="335">
        <f>IF(Q51="初 年 度",BM51,0)</f>
        <v>0</v>
      </c>
      <c r="BO51" s="420">
        <f>IF(Q51="次 年 度",BM51,0)</f>
        <v>0</v>
      </c>
      <c r="BP51" s="476"/>
      <c r="BQ51" s="376" t="s">
        <v>208</v>
      </c>
      <c r="BR51" s="248">
        <f t="shared" si="35"/>
        <v>0</v>
      </c>
      <c r="BS51" s="244"/>
      <c r="BT51" s="369"/>
      <c r="BU51" s="88"/>
      <c r="BV51" s="95">
        <f t="shared" si="36"/>
        <v>0</v>
      </c>
      <c r="BW51" s="339">
        <f t="shared" si="71"/>
        <v>0</v>
      </c>
      <c r="BX51" s="335">
        <f>IF(Q51="初 年 度",BW51,0)</f>
        <v>0</v>
      </c>
      <c r="BY51" s="336">
        <f>IF(Q51="次 年 度",BW51,0)</f>
        <v>0</v>
      </c>
      <c r="BZ51" s="476"/>
      <c r="CA51" s="124" t="s">
        <v>208</v>
      </c>
      <c r="CB51" s="248">
        <f t="shared" si="2"/>
        <v>0</v>
      </c>
      <c r="CC51" s="244"/>
      <c r="CD51" s="369"/>
      <c r="CE51" s="255"/>
      <c r="CF51" s="248">
        <f t="shared" si="37"/>
        <v>0</v>
      </c>
      <c r="CG51" s="338">
        <f t="shared" si="64"/>
        <v>0</v>
      </c>
      <c r="CH51" s="332">
        <f>IF(Q51="初 年 度",CG51,0)</f>
        <v>0</v>
      </c>
      <c r="CI51" s="333">
        <f>IF(Q51="次 年 度",CG51,0)</f>
        <v>0</v>
      </c>
      <c r="CJ51" s="256">
        <f t="shared" si="94"/>
        <v>0</v>
      </c>
      <c r="CK51" s="245">
        <f t="shared" si="95"/>
        <v>0</v>
      </c>
      <c r="CL51" s="245">
        <f t="shared" si="96"/>
        <v>0</v>
      </c>
      <c r="CM51" s="247">
        <f t="shared" si="97"/>
        <v>0</v>
      </c>
      <c r="CN51" s="245">
        <f t="shared" si="98"/>
        <v>0</v>
      </c>
      <c r="CO51" s="266">
        <f t="shared" si="99"/>
        <v>0</v>
      </c>
      <c r="CP51" s="476"/>
      <c r="CQ51" s="251" t="str">
        <f>IF(CS51="","",VLOOKUP(L51,'リスト（けさない）'!$AD$3:$AE$29,2,0))</f>
        <v/>
      </c>
      <c r="CR51" s="243">
        <f t="shared" si="38"/>
        <v>0</v>
      </c>
      <c r="CS51" s="244"/>
      <c r="CT51" s="245">
        <f t="shared" si="65"/>
        <v>0</v>
      </c>
      <c r="CU51" s="255"/>
      <c r="CV51" s="245">
        <f t="shared" si="39"/>
        <v>0</v>
      </c>
      <c r="CW51" s="339">
        <f t="shared" si="72"/>
        <v>0</v>
      </c>
      <c r="CX51" s="335">
        <f>IF(Q51="初 年 度",CW51,0)</f>
        <v>0</v>
      </c>
      <c r="CY51" s="336">
        <f>IF(Q51="次 年 度",CW51,0)</f>
        <v>0</v>
      </c>
      <c r="CZ51" s="476"/>
      <c r="DA51" s="124" t="s">
        <v>133</v>
      </c>
      <c r="DB51" s="243">
        <f t="shared" si="40"/>
        <v>0</v>
      </c>
      <c r="DC51" s="244"/>
      <c r="DD51" s="369"/>
      <c r="DE51" s="255"/>
      <c r="DF51" s="248">
        <f t="shared" si="41"/>
        <v>0</v>
      </c>
      <c r="DG51" s="338">
        <f t="shared" si="66"/>
        <v>0</v>
      </c>
      <c r="DH51" s="332">
        <f>IF(Q51="初 年 度",DG51,0)</f>
        <v>0</v>
      </c>
      <c r="DI51" s="333">
        <f>IF(Q51="次 年 度",DG51,0)</f>
        <v>0</v>
      </c>
      <c r="DJ51" s="476"/>
      <c r="DK51" s="458" t="s">
        <v>133</v>
      </c>
      <c r="DL51" s="243">
        <f t="shared" si="42"/>
        <v>0</v>
      </c>
      <c r="DM51" s="244"/>
      <c r="DN51" s="369"/>
      <c r="DO51" s="255"/>
      <c r="DP51" s="248">
        <f t="shared" si="43"/>
        <v>0</v>
      </c>
      <c r="DQ51" s="339">
        <f t="shared" si="73"/>
        <v>0</v>
      </c>
      <c r="DR51" s="335">
        <f>IF(Q51="初 年 度",DQ51,0)</f>
        <v>0</v>
      </c>
      <c r="DS51" s="336">
        <f>IF(Q51="次 年 度",DQ51,0)</f>
        <v>0</v>
      </c>
      <c r="DT51" s="476"/>
      <c r="DU51" s="458" t="s">
        <v>133</v>
      </c>
      <c r="DV51" s="243">
        <f t="shared" si="44"/>
        <v>0</v>
      </c>
      <c r="DW51" s="244"/>
      <c r="DX51" s="369"/>
      <c r="DY51" s="255"/>
      <c r="DZ51" s="248">
        <f t="shared" si="45"/>
        <v>0</v>
      </c>
      <c r="EA51" s="338">
        <f t="shared" si="67"/>
        <v>0</v>
      </c>
      <c r="EB51" s="332">
        <f>IF(Q51="初 年 度",EA51,0)</f>
        <v>0</v>
      </c>
      <c r="EC51" s="333">
        <f>IF(Q51="次 年 度",EA51,0)</f>
        <v>0</v>
      </c>
      <c r="ED51" s="476"/>
      <c r="EE51" s="458" t="s">
        <v>133</v>
      </c>
      <c r="EF51" s="243">
        <f t="shared" si="46"/>
        <v>0</v>
      </c>
      <c r="EG51" s="244"/>
      <c r="EH51" s="369"/>
      <c r="EI51" s="255"/>
      <c r="EJ51" s="248">
        <f t="shared" si="47"/>
        <v>0</v>
      </c>
      <c r="EK51" s="339">
        <f t="shared" si="74"/>
        <v>0</v>
      </c>
      <c r="EL51" s="335">
        <f>IF(Q51="初 年 度",EK51,0)</f>
        <v>0</v>
      </c>
      <c r="EM51" s="336">
        <f>IF(Q51="次 年 度",EK51,0)</f>
        <v>0</v>
      </c>
      <c r="EN51" s="256">
        <f t="shared" si="100"/>
        <v>0</v>
      </c>
      <c r="EO51" s="247">
        <f t="shared" si="101"/>
        <v>0</v>
      </c>
      <c r="EP51" s="247">
        <f t="shared" si="102"/>
        <v>0</v>
      </c>
      <c r="EQ51" s="247">
        <f t="shared" si="103"/>
        <v>0</v>
      </c>
      <c r="ER51" s="247">
        <f t="shared" si="104"/>
        <v>0</v>
      </c>
      <c r="ES51" s="259">
        <f t="shared" si="105"/>
        <v>0</v>
      </c>
      <c r="ET51" s="272">
        <f t="shared" si="106"/>
        <v>0</v>
      </c>
      <c r="EU51" s="264">
        <f t="shared" si="107"/>
        <v>0</v>
      </c>
      <c r="EV51" s="247">
        <f t="shared" si="108"/>
        <v>0</v>
      </c>
      <c r="EW51" s="247">
        <f t="shared" si="109"/>
        <v>0</v>
      </c>
      <c r="EX51" s="245">
        <f t="shared" si="110"/>
        <v>0</v>
      </c>
      <c r="EY51" s="266">
        <f t="shared" si="111"/>
        <v>0</v>
      </c>
      <c r="EZ51" s="383">
        <f>IF(L51="ブルーベリー（普通栽培）",0,220)</f>
        <v>220</v>
      </c>
      <c r="FA51" s="247">
        <f>IF(L51="ブルーベリー（普通栽培）",0,T51+AD51+AN51)</f>
        <v>0</v>
      </c>
      <c r="FB51" s="247">
        <f>IF(L51="ブルーベリー（普通栽培）",0,U51+AE51+AO51)</f>
        <v>0</v>
      </c>
      <c r="FC51" s="247">
        <f t="shared" si="68"/>
        <v>0</v>
      </c>
      <c r="FD51" s="247">
        <f t="shared" si="21"/>
        <v>0</v>
      </c>
      <c r="FE51" s="247">
        <f>IF(Q51="初 年 度",FC51-GK51,0)</f>
        <v>0</v>
      </c>
      <c r="FF51" s="259">
        <f>IF(Q51="次 年 度",FC51-GK51,0)</f>
        <v>0</v>
      </c>
      <c r="FG51" s="135">
        <f t="shared" si="114"/>
        <v>0</v>
      </c>
      <c r="FH51" s="82">
        <f t="shared" si="114"/>
        <v>0</v>
      </c>
      <c r="FI51" s="82">
        <f t="shared" si="114"/>
        <v>0</v>
      </c>
      <c r="FJ51" s="129">
        <f t="shared" si="114"/>
        <v>0</v>
      </c>
      <c r="FK51" s="228">
        <f>IF(P51="課税事業者（一般課税）",INT(V51*10/110)+INT(W51*10/110),0)</f>
        <v>0</v>
      </c>
      <c r="FL51" s="277">
        <f t="shared" si="112"/>
        <v>0</v>
      </c>
      <c r="FM51" s="278">
        <f>IF(P51="課税事業者（一般課税）",INT(AG51*0.0909090909090909),0)</f>
        <v>0</v>
      </c>
      <c r="FN51" s="342">
        <f t="shared" si="49"/>
        <v>0</v>
      </c>
      <c r="FO51" s="232">
        <f>IF(P51="課税事業者（一般課税）",INT(AP51*10/110)+INT(AQ51*10/110),0)</f>
        <v>0</v>
      </c>
      <c r="FP51" s="281">
        <f t="shared" si="50"/>
        <v>0</v>
      </c>
      <c r="FQ51" s="340">
        <f>IF(P51="課税事業者（一般課税）",INT(BA51*10/110),0)</f>
        <v>0</v>
      </c>
      <c r="FR51" s="277">
        <f t="shared" si="51"/>
        <v>0</v>
      </c>
      <c r="FS51" s="230">
        <f>IF(P51="課税事業者（一般課税）",INT(BL51*10/110),0)</f>
        <v>0</v>
      </c>
      <c r="FT51" s="279">
        <f t="shared" si="52"/>
        <v>0</v>
      </c>
      <c r="FU51" s="230">
        <f>IF(P51="課税事業者（一般課税）",INT(BV51*10/110),0)</f>
        <v>0</v>
      </c>
      <c r="FV51" s="281">
        <f t="shared" si="53"/>
        <v>0</v>
      </c>
      <c r="FW51" s="230">
        <f>IF(P51="課税事業者（一般課税）",INT(CF51*10/110),0)</f>
        <v>0</v>
      </c>
      <c r="FX51" s="279">
        <f t="shared" si="54"/>
        <v>0</v>
      </c>
      <c r="FY51" s="340">
        <f>IF(P51="課税事業者（一般課税）",INT(CT51*10/110)+INT(CU51*10/110),0)</f>
        <v>0</v>
      </c>
      <c r="FZ51" s="277">
        <f t="shared" si="55"/>
        <v>0</v>
      </c>
      <c r="GA51" s="230">
        <f>IF(P51="課税事業者（一般課税）",INT(DF51*10/110),0)</f>
        <v>0</v>
      </c>
      <c r="GB51" s="279">
        <f t="shared" si="56"/>
        <v>0</v>
      </c>
      <c r="GC51" s="353">
        <f>IF(P51="課税事業者（一般課税）",INT(DP51*10/110),0)</f>
        <v>0</v>
      </c>
      <c r="GD51" s="277">
        <f t="shared" si="57"/>
        <v>0</v>
      </c>
      <c r="GE51" s="230">
        <f>IF(P51="課税事業者（一般課税）",INT(DZ51*10/110),0)</f>
        <v>0</v>
      </c>
      <c r="GF51" s="281">
        <f t="shared" si="58"/>
        <v>0</v>
      </c>
      <c r="GG51" s="353">
        <f>IF(P51="課税事業者（一般課税）",INT(EJ51*10/110),0)</f>
        <v>0</v>
      </c>
      <c r="GH51" s="281">
        <f t="shared" si="59"/>
        <v>0</v>
      </c>
      <c r="GI51" s="280">
        <f t="shared" si="115"/>
        <v>0</v>
      </c>
      <c r="GJ51" s="281">
        <f t="shared" si="115"/>
        <v>0</v>
      </c>
      <c r="GK51" s="353">
        <f>IF(P51="課税事業者（一般課税）",INT(FC51*10/110),0)</f>
        <v>0</v>
      </c>
      <c r="GL51" s="287">
        <f t="shared" si="61"/>
        <v>0</v>
      </c>
      <c r="GM51" s="694"/>
    </row>
    <row r="52" spans="1:195" ht="20.100000000000001" customHeight="1">
      <c r="A52" s="668"/>
      <c r="B52" s="522"/>
      <c r="C52" s="669"/>
      <c r="D52" s="673"/>
      <c r="E52" s="316" t="s">
        <v>256</v>
      </c>
      <c r="F52" s="675"/>
      <c r="G52" s="541"/>
      <c r="H52" s="543"/>
      <c r="I52" s="697"/>
      <c r="J52" s="699"/>
      <c r="K52" s="552"/>
      <c r="L52" s="550"/>
      <c r="M52" s="552"/>
      <c r="N52" s="467" t="e">
        <f t="shared" si="23"/>
        <v>#DIV/0!</v>
      </c>
      <c r="O52" s="690"/>
      <c r="P52" s="537"/>
      <c r="Q52" s="537"/>
      <c r="R52" s="89"/>
      <c r="S52" s="80" t="str">
        <f>IF(U52="","",VLOOKUP(L51,'リスト（けさない）'!$X$3:$Y$29,2,0))</f>
        <v/>
      </c>
      <c r="T52" s="74">
        <f t="shared" si="24"/>
        <v>0</v>
      </c>
      <c r="U52" s="100"/>
      <c r="V52" s="80">
        <f t="shared" si="91"/>
        <v>0</v>
      </c>
      <c r="W52" s="78"/>
      <c r="X52" s="83">
        <f t="shared" si="25"/>
        <v>0</v>
      </c>
      <c r="Y52" s="83">
        <f t="shared" si="92"/>
        <v>0</v>
      </c>
      <c r="Z52" s="394">
        <f>IF(Q51="初 年 度",Y52,0)</f>
        <v>0</v>
      </c>
      <c r="AA52" s="395">
        <f>IF(Q51="次 年 度",Y52,0)</f>
        <v>0</v>
      </c>
      <c r="AB52" s="445"/>
      <c r="AC52" s="125" t="s">
        <v>133</v>
      </c>
      <c r="AD52" s="74">
        <f t="shared" si="26"/>
        <v>0</v>
      </c>
      <c r="AE52" s="426"/>
      <c r="AF52" s="370"/>
      <c r="AG52" s="89"/>
      <c r="AH52" s="96">
        <f t="shared" si="27"/>
        <v>0</v>
      </c>
      <c r="AI52" s="96">
        <f>IF(AG51&gt;0,INT((AG52-FM52)/2),AF52-FM52)</f>
        <v>0</v>
      </c>
      <c r="AJ52" s="96">
        <f>IF(Q51="初 年 度",AI52,0)</f>
        <v>0</v>
      </c>
      <c r="AK52" s="421">
        <f>IF(Q51="次 年 度",AI52,0)</f>
        <v>0</v>
      </c>
      <c r="AL52" s="477"/>
      <c r="AM52" s="80" t="str">
        <f>IF(AO52="","",VLOOKUP(L51,'リスト（けさない）'!$AA$3:$AB$29,2,0))</f>
        <v/>
      </c>
      <c r="AN52" s="96">
        <f t="shared" si="28"/>
        <v>0</v>
      </c>
      <c r="AO52" s="100"/>
      <c r="AP52" s="107">
        <f t="shared" si="93"/>
        <v>0</v>
      </c>
      <c r="AQ52" s="89"/>
      <c r="AR52" s="111">
        <f t="shared" si="30"/>
        <v>0</v>
      </c>
      <c r="AS52" s="334">
        <f t="shared" si="69"/>
        <v>0</v>
      </c>
      <c r="AT52" s="334">
        <f>IF(Q51="初 年 度",AS52,0)</f>
        <v>0</v>
      </c>
      <c r="AU52" s="337">
        <f>IF(Q51="次 年 度",AS52,0)</f>
        <v>0</v>
      </c>
      <c r="AV52" s="477"/>
      <c r="AW52" s="125" t="s">
        <v>208</v>
      </c>
      <c r="AX52" s="96">
        <f t="shared" si="31"/>
        <v>0</v>
      </c>
      <c r="AY52" s="100"/>
      <c r="AZ52" s="370"/>
      <c r="BA52" s="89"/>
      <c r="BB52" s="96">
        <f t="shared" si="32"/>
        <v>0</v>
      </c>
      <c r="BC52" s="80">
        <f t="shared" si="63"/>
        <v>0</v>
      </c>
      <c r="BD52" s="83">
        <f>IF(Q51="初 年 度",BC52,0)</f>
        <v>0</v>
      </c>
      <c r="BE52" s="122">
        <f>IF(Q51="次 年 度",BC52,0)</f>
        <v>0</v>
      </c>
      <c r="BF52" s="480"/>
      <c r="BG52" s="125" t="s">
        <v>208</v>
      </c>
      <c r="BH52" s="96">
        <f t="shared" si="33"/>
        <v>0</v>
      </c>
      <c r="BI52" s="100"/>
      <c r="BJ52" s="370"/>
      <c r="BK52" s="89"/>
      <c r="BL52" s="96">
        <f t="shared" si="34"/>
        <v>0</v>
      </c>
      <c r="BM52" s="83">
        <f t="shared" si="70"/>
        <v>0</v>
      </c>
      <c r="BN52" s="83">
        <f>IF(Q51="初 年 度",BM52,0)</f>
        <v>0</v>
      </c>
      <c r="BO52" s="122">
        <f>IF(Q51="次 年 度",BM52,0)</f>
        <v>0</v>
      </c>
      <c r="BP52" s="477"/>
      <c r="BQ52" s="375" t="s">
        <v>208</v>
      </c>
      <c r="BR52" s="96">
        <f t="shared" si="35"/>
        <v>0</v>
      </c>
      <c r="BS52" s="100"/>
      <c r="BT52" s="370"/>
      <c r="BU52" s="89"/>
      <c r="BV52" s="96">
        <f t="shared" si="36"/>
        <v>0</v>
      </c>
      <c r="BW52" s="83">
        <f t="shared" si="71"/>
        <v>0</v>
      </c>
      <c r="BX52" s="83">
        <f>IF(Q51="初 年 度",BW52,0)</f>
        <v>0</v>
      </c>
      <c r="BY52" s="120">
        <f>IF(Q51="次 年 度",BW52,0)</f>
        <v>0</v>
      </c>
      <c r="BZ52" s="477"/>
      <c r="CA52" s="125" t="s">
        <v>228</v>
      </c>
      <c r="CB52" s="96">
        <f t="shared" si="2"/>
        <v>0</v>
      </c>
      <c r="CC52" s="100"/>
      <c r="CD52" s="370"/>
      <c r="CE52" s="89"/>
      <c r="CF52" s="96">
        <f t="shared" si="37"/>
        <v>0</v>
      </c>
      <c r="CG52" s="83">
        <f t="shared" si="64"/>
        <v>0</v>
      </c>
      <c r="CH52" s="83">
        <f>IF(Q51="初 年 度",CG52,0)</f>
        <v>0</v>
      </c>
      <c r="CI52" s="120">
        <f>IF(Q51="次 年 度",CG52,0)</f>
        <v>0</v>
      </c>
      <c r="CJ52" s="71">
        <f t="shared" si="94"/>
        <v>0</v>
      </c>
      <c r="CK52" s="80">
        <f t="shared" si="95"/>
        <v>0</v>
      </c>
      <c r="CL52" s="80">
        <f t="shared" si="96"/>
        <v>0</v>
      </c>
      <c r="CM52" s="83">
        <f t="shared" si="97"/>
        <v>0</v>
      </c>
      <c r="CN52" s="80">
        <f t="shared" si="98"/>
        <v>0</v>
      </c>
      <c r="CO52" s="130">
        <f t="shared" si="99"/>
        <v>0</v>
      </c>
      <c r="CP52" s="477"/>
      <c r="CQ52" s="81" t="str">
        <f>IF(CS52="","",VLOOKUP(L51,'リスト（けさない）'!$AD$3:$AE$29,2,0))</f>
        <v/>
      </c>
      <c r="CR52" s="74">
        <f t="shared" si="38"/>
        <v>0</v>
      </c>
      <c r="CS52" s="100"/>
      <c r="CT52" s="80">
        <f t="shared" si="65"/>
        <v>0</v>
      </c>
      <c r="CU52" s="89"/>
      <c r="CV52" s="80">
        <f t="shared" si="39"/>
        <v>0</v>
      </c>
      <c r="CW52" s="80">
        <f t="shared" si="72"/>
        <v>0</v>
      </c>
      <c r="CX52" s="83">
        <f>IF(Q51="初 年 度",CW52,0)</f>
        <v>0</v>
      </c>
      <c r="CY52" s="120">
        <f>IF(Q51="次 年 度",CW52,0)</f>
        <v>0</v>
      </c>
      <c r="CZ52" s="477"/>
      <c r="DA52" s="125" t="s">
        <v>133</v>
      </c>
      <c r="DB52" s="74">
        <f t="shared" si="40"/>
        <v>0</v>
      </c>
      <c r="DC52" s="100"/>
      <c r="DD52" s="370"/>
      <c r="DE52" s="89"/>
      <c r="DF52" s="96">
        <f t="shared" si="41"/>
        <v>0</v>
      </c>
      <c r="DG52" s="83">
        <f t="shared" si="66"/>
        <v>0</v>
      </c>
      <c r="DH52" s="83">
        <f>IF(Q51="初 年 度",DG52,0)</f>
        <v>0</v>
      </c>
      <c r="DI52" s="120">
        <f>IF(Q51="次 年 度",DG52,0)</f>
        <v>0</v>
      </c>
      <c r="DJ52" s="477"/>
      <c r="DK52" s="125" t="s">
        <v>133</v>
      </c>
      <c r="DL52" s="74">
        <f t="shared" si="42"/>
        <v>0</v>
      </c>
      <c r="DM52" s="100"/>
      <c r="DN52" s="370"/>
      <c r="DO52" s="89"/>
      <c r="DP52" s="96">
        <f t="shared" si="43"/>
        <v>0</v>
      </c>
      <c r="DQ52" s="83">
        <f t="shared" si="73"/>
        <v>0</v>
      </c>
      <c r="DR52" s="83">
        <f>IF(Q51="初 年 度",DQ52,0)</f>
        <v>0</v>
      </c>
      <c r="DS52" s="120">
        <f>IF(Q51="次 年 度",DQ52,0)</f>
        <v>0</v>
      </c>
      <c r="DT52" s="477"/>
      <c r="DU52" s="125" t="s">
        <v>133</v>
      </c>
      <c r="DV52" s="74">
        <f t="shared" si="44"/>
        <v>0</v>
      </c>
      <c r="DW52" s="100"/>
      <c r="DX52" s="370"/>
      <c r="DY52" s="89"/>
      <c r="DZ52" s="96">
        <f t="shared" si="45"/>
        <v>0</v>
      </c>
      <c r="EA52" s="83">
        <f t="shared" si="67"/>
        <v>0</v>
      </c>
      <c r="EB52" s="83">
        <f>IF(Q51="初 年 度",EA52,0)</f>
        <v>0</v>
      </c>
      <c r="EC52" s="120">
        <f>IF(Q51="次 年 度",EA52,0)</f>
        <v>0</v>
      </c>
      <c r="ED52" s="477"/>
      <c r="EE52" s="125" t="s">
        <v>133</v>
      </c>
      <c r="EF52" s="74">
        <f t="shared" si="46"/>
        <v>0</v>
      </c>
      <c r="EG52" s="100"/>
      <c r="EH52" s="370"/>
      <c r="EI52" s="89"/>
      <c r="EJ52" s="96">
        <f t="shared" si="47"/>
        <v>0</v>
      </c>
      <c r="EK52" s="83">
        <f t="shared" si="74"/>
        <v>0</v>
      </c>
      <c r="EL52" s="83">
        <f>IF(Q51="初 年 度",EK52,0)</f>
        <v>0</v>
      </c>
      <c r="EM52" s="120">
        <f>IF(Q51="次 年 度",EK52,0)</f>
        <v>0</v>
      </c>
      <c r="EN52" s="71">
        <f t="shared" si="100"/>
        <v>0</v>
      </c>
      <c r="EO52" s="83">
        <f t="shared" si="101"/>
        <v>0</v>
      </c>
      <c r="EP52" s="83">
        <f t="shared" si="102"/>
        <v>0</v>
      </c>
      <c r="EQ52" s="83">
        <f t="shared" si="103"/>
        <v>0</v>
      </c>
      <c r="ER52" s="83">
        <f t="shared" si="104"/>
        <v>0</v>
      </c>
      <c r="ES52" s="120">
        <f t="shared" si="105"/>
        <v>0</v>
      </c>
      <c r="ET52" s="136">
        <f t="shared" si="106"/>
        <v>0</v>
      </c>
      <c r="EU52" s="122">
        <f t="shared" si="107"/>
        <v>0</v>
      </c>
      <c r="EV52" s="83">
        <f t="shared" si="108"/>
        <v>0</v>
      </c>
      <c r="EW52" s="83">
        <f t="shared" si="109"/>
        <v>0</v>
      </c>
      <c r="EX52" s="80">
        <f t="shared" si="110"/>
        <v>0</v>
      </c>
      <c r="EY52" s="130">
        <f t="shared" si="111"/>
        <v>0</v>
      </c>
      <c r="EZ52" s="71">
        <f>IF(L51="ブルーベリー（普通栽培）",0,220)</f>
        <v>220</v>
      </c>
      <c r="FA52" s="80">
        <f>IF(L51="ブルーベリー（普通栽培）",0,T52+AD52+AN52)</f>
        <v>0</v>
      </c>
      <c r="FB52" s="83">
        <f>IF(L51="ブルーベリー（普通栽培）",0,U52+AE52+AO52)</f>
        <v>0</v>
      </c>
      <c r="FC52" s="83">
        <f t="shared" si="68"/>
        <v>0</v>
      </c>
      <c r="FD52" s="83">
        <f t="shared" si="21"/>
        <v>0</v>
      </c>
      <c r="FE52" s="117">
        <f>IF(Q51="初 年 度",FC52-GK52,0)</f>
        <v>0</v>
      </c>
      <c r="FF52" s="118">
        <f>IF(Q51="次 年 度",FC52-GK52,0)</f>
        <v>0</v>
      </c>
      <c r="FG52" s="136">
        <f t="shared" si="114"/>
        <v>0</v>
      </c>
      <c r="FH52" s="83">
        <f t="shared" si="114"/>
        <v>0</v>
      </c>
      <c r="FI52" s="83">
        <f t="shared" si="114"/>
        <v>0</v>
      </c>
      <c r="FJ52" s="130">
        <f t="shared" si="114"/>
        <v>0</v>
      </c>
      <c r="FK52" s="314">
        <f>IF(P51="課税事業者（一般課税）",INT(V52*10/110)+INT(W52*10/110),0)</f>
        <v>0</v>
      </c>
      <c r="FL52" s="92">
        <f t="shared" si="112"/>
        <v>0</v>
      </c>
      <c r="FM52" s="102">
        <f>IF(P51="課税事業者（一般課税）",INT(AG52*0.0909090909090909),0)</f>
        <v>0</v>
      </c>
      <c r="FN52" s="343">
        <f t="shared" si="49"/>
        <v>0</v>
      </c>
      <c r="FO52" s="350">
        <f>IF(P51="課税事業者（一般課税）",INT(AP52*10/110)+INT(AQ52*10/110),0)</f>
        <v>0</v>
      </c>
      <c r="FP52" s="115">
        <f t="shared" si="50"/>
        <v>0</v>
      </c>
      <c r="FQ52" s="347">
        <f>IF(P51="課税事業者（一般課税）",INT(BA52*10/110),0)</f>
        <v>0</v>
      </c>
      <c r="FR52" s="92">
        <f t="shared" si="51"/>
        <v>0</v>
      </c>
      <c r="FS52" s="355">
        <f>IF(P51="課税事業者（一般課税）",INT(BL52*10/110),0)</f>
        <v>0</v>
      </c>
      <c r="FT52" s="105">
        <f t="shared" si="52"/>
        <v>0</v>
      </c>
      <c r="FU52" s="355">
        <f>IF(P51="課税事業者（一般課税）",INT(BV52*10/110),0)</f>
        <v>0</v>
      </c>
      <c r="FV52" s="115">
        <f t="shared" si="53"/>
        <v>0</v>
      </c>
      <c r="FW52" s="355">
        <f>IF(P51="課税事業者（一般課税）",INT(CF52*10/110),0)</f>
        <v>0</v>
      </c>
      <c r="FX52" s="105">
        <f t="shared" si="54"/>
        <v>0</v>
      </c>
      <c r="FY52" s="347">
        <f>IF(P51="課税事業者（一般課税）",INT(CT52*10/110)+INT(CU52*10/110),0)</f>
        <v>0</v>
      </c>
      <c r="FZ52" s="92">
        <f t="shared" si="55"/>
        <v>0</v>
      </c>
      <c r="GA52" s="355">
        <f>IF(P51="課税事業者（一般課税）",INT(DF52*10/110),0)</f>
        <v>0</v>
      </c>
      <c r="GB52" s="105">
        <f t="shared" si="56"/>
        <v>0</v>
      </c>
      <c r="GC52" s="354">
        <f>IF(P51="課税事業者（一般課税）",INT(DL52*10/110),0)</f>
        <v>0</v>
      </c>
      <c r="GD52" s="92">
        <f t="shared" si="57"/>
        <v>0</v>
      </c>
      <c r="GE52" s="355">
        <f>IF(P51="課税事業者（一般課税）",INT(DZ52*10/110),0)</f>
        <v>0</v>
      </c>
      <c r="GF52" s="115">
        <f t="shared" si="58"/>
        <v>0</v>
      </c>
      <c r="GG52" s="354">
        <f>IF(P51="課税事業者（一般課税）",INT(EJ52*10/110),0)</f>
        <v>0</v>
      </c>
      <c r="GH52" s="115">
        <f t="shared" si="59"/>
        <v>0</v>
      </c>
      <c r="GI52" s="113">
        <f t="shared" si="115"/>
        <v>0</v>
      </c>
      <c r="GJ52" s="115">
        <f t="shared" si="115"/>
        <v>0</v>
      </c>
      <c r="GK52" s="354">
        <f>IF(P51="課税事業者（一般課税）",INT(FC52*10/110),0)</f>
        <v>0</v>
      </c>
      <c r="GL52" s="140">
        <f t="shared" si="61"/>
        <v>0</v>
      </c>
      <c r="GM52" s="695"/>
    </row>
    <row r="53" spans="1:195" ht="20.100000000000001" customHeight="1">
      <c r="A53" s="667" t="str">
        <f t="shared" ref="A53" si="117">+A51</f>
        <v>北海道</v>
      </c>
      <c r="B53" s="521"/>
      <c r="C53" s="629">
        <f t="shared" si="62"/>
        <v>20</v>
      </c>
      <c r="D53" s="685"/>
      <c r="E53" s="317" t="s">
        <v>258</v>
      </c>
      <c r="F53" s="680"/>
      <c r="G53" s="686"/>
      <c r="H53" s="682"/>
      <c r="I53" s="543"/>
      <c r="J53" s="698"/>
      <c r="K53" s="701"/>
      <c r="L53" s="683"/>
      <c r="M53" s="684"/>
      <c r="N53" s="468" t="e">
        <f t="shared" si="23"/>
        <v>#DIV/0!</v>
      </c>
      <c r="O53" s="689" t="str">
        <f>IF(L53="","",VLOOKUP(L53,'リスト（けさない）'!$Q$3:$R$29,2,0))</f>
        <v/>
      </c>
      <c r="P53" s="700"/>
      <c r="Q53" s="536"/>
      <c r="R53" s="473"/>
      <c r="S53" s="251" t="str">
        <f>IF(U53="","",VLOOKUP(L53,'リスト（けさない）'!$X$3:$Y$29,2,0))</f>
        <v/>
      </c>
      <c r="T53" s="243">
        <f t="shared" si="24"/>
        <v>0</v>
      </c>
      <c r="U53" s="244"/>
      <c r="V53" s="245">
        <f t="shared" si="91"/>
        <v>0</v>
      </c>
      <c r="W53" s="246"/>
      <c r="X53" s="247">
        <f t="shared" si="25"/>
        <v>0</v>
      </c>
      <c r="Y53" s="253">
        <f t="shared" si="92"/>
        <v>0</v>
      </c>
      <c r="Z53" s="332">
        <f>IF(Q53="初 年 度",Y53,0)</f>
        <v>0</v>
      </c>
      <c r="AA53" s="333">
        <f>IF(Q53="次 年 度",Y53,0)</f>
        <v>0</v>
      </c>
      <c r="AB53" s="444"/>
      <c r="AC53" s="124" t="s">
        <v>208</v>
      </c>
      <c r="AD53" s="243">
        <f t="shared" si="26"/>
        <v>0</v>
      </c>
      <c r="AE53" s="425"/>
      <c r="AF53" s="369"/>
      <c r="AG53" s="255"/>
      <c r="AH53" s="248">
        <f t="shared" si="27"/>
        <v>0</v>
      </c>
      <c r="AI53" s="339">
        <f>IF(AG53&gt;0,INT((AG53-FM53)/2),AF53-FM53)</f>
        <v>0</v>
      </c>
      <c r="AJ53" s="335">
        <f>IF(Q53="初 年 度",AI53,0)</f>
        <v>0</v>
      </c>
      <c r="AK53" s="420">
        <f>IF(Q53="次 年 度",AI53,0)</f>
        <v>0</v>
      </c>
      <c r="AL53" s="476"/>
      <c r="AM53" s="245" t="str">
        <f>IF(AO53="","",VLOOKUP(L53,'リスト（けさない）'!$AA$3:$AB$29,2,0))</f>
        <v/>
      </c>
      <c r="AN53" s="248">
        <f t="shared" si="28"/>
        <v>0</v>
      </c>
      <c r="AO53" s="244"/>
      <c r="AP53" s="257">
        <f t="shared" si="93"/>
        <v>0</v>
      </c>
      <c r="AQ53" s="255"/>
      <c r="AR53" s="258">
        <f t="shared" si="30"/>
        <v>0</v>
      </c>
      <c r="AS53" s="338">
        <f t="shared" si="69"/>
        <v>0</v>
      </c>
      <c r="AT53" s="332">
        <f>IF(Q53="初 年 度",AS53,0)</f>
        <v>0</v>
      </c>
      <c r="AU53" s="333">
        <f>IF(Q53="次 年 度",AS53,0)</f>
        <v>0</v>
      </c>
      <c r="AV53" s="476"/>
      <c r="AW53" s="124" t="s">
        <v>208</v>
      </c>
      <c r="AX53" s="248">
        <f t="shared" si="31"/>
        <v>0</v>
      </c>
      <c r="AY53" s="244"/>
      <c r="AZ53" s="369"/>
      <c r="BA53" s="255"/>
      <c r="BB53" s="248">
        <f t="shared" si="32"/>
        <v>0</v>
      </c>
      <c r="BC53" s="338">
        <f t="shared" si="63"/>
        <v>0</v>
      </c>
      <c r="BD53" s="332">
        <f>IF(Q53="初 年 度",BC53,0)</f>
        <v>0</v>
      </c>
      <c r="BE53" s="438">
        <f>IF(Q53="次 年 度",BC53,0)</f>
        <v>0</v>
      </c>
      <c r="BF53" s="476"/>
      <c r="BG53" s="124" t="s">
        <v>208</v>
      </c>
      <c r="BH53" s="248">
        <f t="shared" si="33"/>
        <v>0</v>
      </c>
      <c r="BI53" s="244"/>
      <c r="BJ53" s="369"/>
      <c r="BK53" s="255"/>
      <c r="BL53" s="248">
        <f t="shared" si="34"/>
        <v>0</v>
      </c>
      <c r="BM53" s="339">
        <f t="shared" si="70"/>
        <v>0</v>
      </c>
      <c r="BN53" s="335">
        <f>IF(Q53="初 年 度",BM53,0)</f>
        <v>0</v>
      </c>
      <c r="BO53" s="420">
        <f>IF(Q53="次 年 度",BM53,0)</f>
        <v>0</v>
      </c>
      <c r="BP53" s="476"/>
      <c r="BQ53" s="376" t="s">
        <v>208</v>
      </c>
      <c r="BR53" s="248">
        <f t="shared" si="35"/>
        <v>0</v>
      </c>
      <c r="BS53" s="244"/>
      <c r="BT53" s="369"/>
      <c r="BU53" s="88"/>
      <c r="BV53" s="95">
        <f t="shared" si="36"/>
        <v>0</v>
      </c>
      <c r="BW53" s="339">
        <f t="shared" si="71"/>
        <v>0</v>
      </c>
      <c r="BX53" s="335">
        <f>IF(Q53="初 年 度",BW53,0)</f>
        <v>0</v>
      </c>
      <c r="BY53" s="336">
        <f>IF(Q53="次 年 度",BW53,0)</f>
        <v>0</v>
      </c>
      <c r="BZ53" s="476"/>
      <c r="CA53" s="124" t="s">
        <v>208</v>
      </c>
      <c r="CB53" s="248">
        <f t="shared" si="2"/>
        <v>0</v>
      </c>
      <c r="CC53" s="244"/>
      <c r="CD53" s="369"/>
      <c r="CE53" s="255"/>
      <c r="CF53" s="248">
        <f t="shared" si="37"/>
        <v>0</v>
      </c>
      <c r="CG53" s="338">
        <f t="shared" si="64"/>
        <v>0</v>
      </c>
      <c r="CH53" s="332">
        <f>IF(Q53="初 年 度",CG53,0)</f>
        <v>0</v>
      </c>
      <c r="CI53" s="333">
        <f>IF(Q53="次 年 度",CG53,0)</f>
        <v>0</v>
      </c>
      <c r="CJ53" s="256">
        <f t="shared" si="94"/>
        <v>0</v>
      </c>
      <c r="CK53" s="245">
        <f t="shared" si="95"/>
        <v>0</v>
      </c>
      <c r="CL53" s="245">
        <f t="shared" si="96"/>
        <v>0</v>
      </c>
      <c r="CM53" s="247">
        <f t="shared" si="97"/>
        <v>0</v>
      </c>
      <c r="CN53" s="245">
        <f t="shared" si="98"/>
        <v>0</v>
      </c>
      <c r="CO53" s="266">
        <f t="shared" si="99"/>
        <v>0</v>
      </c>
      <c r="CP53" s="476"/>
      <c r="CQ53" s="245" t="str">
        <f>IF(CS53="","",VLOOKUP(L53,'リスト（けさない）'!$AD$3:$AE$29,2,0))</f>
        <v/>
      </c>
      <c r="CR53" s="267">
        <f t="shared" si="38"/>
        <v>0</v>
      </c>
      <c r="CS53" s="244"/>
      <c r="CT53" s="245">
        <f t="shared" si="65"/>
        <v>0</v>
      </c>
      <c r="CU53" s="255"/>
      <c r="CV53" s="245">
        <f t="shared" si="39"/>
        <v>0</v>
      </c>
      <c r="CW53" s="339">
        <f t="shared" si="72"/>
        <v>0</v>
      </c>
      <c r="CX53" s="335">
        <f>IF(Q53="初 年 度",CW53,0)</f>
        <v>0</v>
      </c>
      <c r="CY53" s="336">
        <f>IF(Q53="次 年 度",CW53,0)</f>
        <v>0</v>
      </c>
      <c r="CZ53" s="476"/>
      <c r="DA53" s="124" t="s">
        <v>208</v>
      </c>
      <c r="DB53" s="267">
        <f t="shared" si="40"/>
        <v>0</v>
      </c>
      <c r="DC53" s="244"/>
      <c r="DD53" s="369"/>
      <c r="DE53" s="255"/>
      <c r="DF53" s="248">
        <f t="shared" si="41"/>
        <v>0</v>
      </c>
      <c r="DG53" s="338">
        <f t="shared" si="66"/>
        <v>0</v>
      </c>
      <c r="DH53" s="332">
        <f>IF(Q53="初 年 度",DG53,0)</f>
        <v>0</v>
      </c>
      <c r="DI53" s="333">
        <f>IF(Q53="次 年 度",DG53,0)</f>
        <v>0</v>
      </c>
      <c r="DJ53" s="476"/>
      <c r="DK53" s="458" t="s">
        <v>208</v>
      </c>
      <c r="DL53" s="267">
        <f t="shared" si="42"/>
        <v>0</v>
      </c>
      <c r="DM53" s="244"/>
      <c r="DN53" s="369"/>
      <c r="DO53" s="255"/>
      <c r="DP53" s="248">
        <f t="shared" si="43"/>
        <v>0</v>
      </c>
      <c r="DQ53" s="339">
        <f t="shared" si="73"/>
        <v>0</v>
      </c>
      <c r="DR53" s="335">
        <f>IF(Q53="初 年 度",DQ53,0)</f>
        <v>0</v>
      </c>
      <c r="DS53" s="336">
        <f>IF(Q53="次 年 度",DQ53,0)</f>
        <v>0</v>
      </c>
      <c r="DT53" s="476"/>
      <c r="DU53" s="458" t="s">
        <v>208</v>
      </c>
      <c r="DV53" s="267">
        <f t="shared" si="44"/>
        <v>0</v>
      </c>
      <c r="DW53" s="244"/>
      <c r="DX53" s="369"/>
      <c r="DY53" s="255"/>
      <c r="DZ53" s="248">
        <f t="shared" si="45"/>
        <v>0</v>
      </c>
      <c r="EA53" s="338">
        <f t="shared" si="67"/>
        <v>0</v>
      </c>
      <c r="EB53" s="332">
        <f>IF(Q53="初 年 度",EA53,0)</f>
        <v>0</v>
      </c>
      <c r="EC53" s="333">
        <f>IF(Q53="次 年 度",EA53,0)</f>
        <v>0</v>
      </c>
      <c r="ED53" s="476"/>
      <c r="EE53" s="458" t="s">
        <v>208</v>
      </c>
      <c r="EF53" s="267">
        <f t="shared" si="46"/>
        <v>0</v>
      </c>
      <c r="EG53" s="244"/>
      <c r="EH53" s="369"/>
      <c r="EI53" s="255"/>
      <c r="EJ53" s="248">
        <f t="shared" si="47"/>
        <v>0</v>
      </c>
      <c r="EK53" s="339">
        <f t="shared" si="74"/>
        <v>0</v>
      </c>
      <c r="EL53" s="335">
        <f>IF(Q53="初 年 度",EK53,0)</f>
        <v>0</v>
      </c>
      <c r="EM53" s="336">
        <f>IF(Q53="次 年 度",EK53,0)</f>
        <v>0</v>
      </c>
      <c r="EN53" s="256">
        <f t="shared" si="100"/>
        <v>0</v>
      </c>
      <c r="EO53" s="247">
        <f t="shared" si="101"/>
        <v>0</v>
      </c>
      <c r="EP53" s="247">
        <f t="shared" si="102"/>
        <v>0</v>
      </c>
      <c r="EQ53" s="247">
        <f t="shared" si="103"/>
        <v>0</v>
      </c>
      <c r="ER53" s="247">
        <f t="shared" si="104"/>
        <v>0</v>
      </c>
      <c r="ES53" s="259">
        <f t="shared" si="105"/>
        <v>0</v>
      </c>
      <c r="ET53" s="272">
        <f t="shared" si="106"/>
        <v>0</v>
      </c>
      <c r="EU53" s="264">
        <f t="shared" si="107"/>
        <v>0</v>
      </c>
      <c r="EV53" s="247">
        <f t="shared" si="108"/>
        <v>0</v>
      </c>
      <c r="EW53" s="247">
        <f t="shared" si="109"/>
        <v>0</v>
      </c>
      <c r="EX53" s="245">
        <f t="shared" si="110"/>
        <v>0</v>
      </c>
      <c r="EY53" s="266">
        <f t="shared" si="111"/>
        <v>0</v>
      </c>
      <c r="EZ53" s="384">
        <f>IF(L53="ブルーベリー（普通栽培）",0,220)</f>
        <v>220</v>
      </c>
      <c r="FA53" s="247">
        <f>IF(L53="ブルーベリー（普通栽培）",0,T53+AD53+AN53)</f>
        <v>0</v>
      </c>
      <c r="FB53" s="247">
        <f>IF(L53="ブルーベリー（普通栽培）",0,U53+AE53+AO53)</f>
        <v>0</v>
      </c>
      <c r="FC53" s="247">
        <f t="shared" si="68"/>
        <v>0</v>
      </c>
      <c r="FD53" s="247">
        <f t="shared" si="21"/>
        <v>0</v>
      </c>
      <c r="FE53" s="247">
        <f>IF(Q53="初 年 度",FC53-GK53,0)</f>
        <v>0</v>
      </c>
      <c r="FF53" s="259">
        <f>IF(Q53="次 年 度",FC53-GK53,0)</f>
        <v>0</v>
      </c>
      <c r="FG53" s="135">
        <f t="shared" si="114"/>
        <v>0</v>
      </c>
      <c r="FH53" s="82">
        <f t="shared" si="114"/>
        <v>0</v>
      </c>
      <c r="FI53" s="82">
        <f t="shared" si="114"/>
        <v>0</v>
      </c>
      <c r="FJ53" s="129">
        <f t="shared" si="114"/>
        <v>0</v>
      </c>
      <c r="FK53" s="228">
        <f>IF(P53="課税事業者（一般課税）",INT(V53*10/110)+INT(W53*10/110),0)</f>
        <v>0</v>
      </c>
      <c r="FL53" s="277">
        <f t="shared" si="112"/>
        <v>0</v>
      </c>
      <c r="FM53" s="278">
        <f>IF(P53="課税事業者（一般課税）",INT(AG53*0.0909090909090909),0)</f>
        <v>0</v>
      </c>
      <c r="FN53" s="342">
        <f t="shared" si="49"/>
        <v>0</v>
      </c>
      <c r="FO53" s="232">
        <f>IF(P53="課税事業者（一般課税）",INT(AP53*10/110)+INT(AQ53*10/110),0)</f>
        <v>0</v>
      </c>
      <c r="FP53" s="281">
        <f t="shared" si="50"/>
        <v>0</v>
      </c>
      <c r="FQ53" s="340">
        <f>IF(P53="課税事業者（一般課税）",INT(BA53*10/110),0)</f>
        <v>0</v>
      </c>
      <c r="FR53" s="277">
        <f t="shared" si="51"/>
        <v>0</v>
      </c>
      <c r="FS53" s="230">
        <f>IF(P53="課税事業者（一般課税）",INT(BL53*10/110),0)</f>
        <v>0</v>
      </c>
      <c r="FT53" s="279">
        <f t="shared" si="52"/>
        <v>0</v>
      </c>
      <c r="FU53" s="230">
        <f>IF(P53="課税事業者（一般課税）",INT(BV53*10/110),0)</f>
        <v>0</v>
      </c>
      <c r="FV53" s="281">
        <f t="shared" si="53"/>
        <v>0</v>
      </c>
      <c r="FW53" s="230">
        <f>IF(P53="課税事業者（一般課税）",INT(CF53*10/110),0)</f>
        <v>0</v>
      </c>
      <c r="FX53" s="279">
        <f t="shared" si="54"/>
        <v>0</v>
      </c>
      <c r="FY53" s="340">
        <f>IF(P53="課税事業者（一般課税）",INT(CT53*10/110)+INT(CU53*10/110),0)</f>
        <v>0</v>
      </c>
      <c r="FZ53" s="277">
        <f t="shared" si="55"/>
        <v>0</v>
      </c>
      <c r="GA53" s="230">
        <f>IF(P53="課税事業者（一般課税）",INT(DF53*10/110),0)</f>
        <v>0</v>
      </c>
      <c r="GB53" s="279">
        <f t="shared" si="56"/>
        <v>0</v>
      </c>
      <c r="GC53" s="353">
        <f>IF(P53="課税事業者（一般課税）",INT(DP53*10/110),0)</f>
        <v>0</v>
      </c>
      <c r="GD53" s="277">
        <f t="shared" si="57"/>
        <v>0</v>
      </c>
      <c r="GE53" s="230">
        <f>IF(P53="課税事業者（一般課税）",INT(DZ53*10/110),0)</f>
        <v>0</v>
      </c>
      <c r="GF53" s="281">
        <f t="shared" si="58"/>
        <v>0</v>
      </c>
      <c r="GG53" s="353">
        <f>IF(P53="課税事業者（一般課税）",INT(EJ53*10/110),0)</f>
        <v>0</v>
      </c>
      <c r="GH53" s="281">
        <f t="shared" si="59"/>
        <v>0</v>
      </c>
      <c r="GI53" s="280">
        <f t="shared" si="115"/>
        <v>0</v>
      </c>
      <c r="GJ53" s="281">
        <f t="shared" si="115"/>
        <v>0</v>
      </c>
      <c r="GK53" s="353">
        <f>IF(P53="課税事業者（一般課税）",INT(FC53*10/110),0)</f>
        <v>0</v>
      </c>
      <c r="GL53" s="287">
        <f t="shared" si="61"/>
        <v>0</v>
      </c>
      <c r="GM53" s="694"/>
    </row>
    <row r="54" spans="1:195" ht="20.100000000000001" customHeight="1">
      <c r="A54" s="668"/>
      <c r="B54" s="522"/>
      <c r="C54" s="669"/>
      <c r="D54" s="673"/>
      <c r="E54" s="316" t="s">
        <v>256</v>
      </c>
      <c r="F54" s="675"/>
      <c r="G54" s="541"/>
      <c r="H54" s="543"/>
      <c r="I54" s="697"/>
      <c r="J54" s="699"/>
      <c r="K54" s="552"/>
      <c r="L54" s="550"/>
      <c r="M54" s="552"/>
      <c r="N54" s="467" t="e">
        <f t="shared" si="23"/>
        <v>#DIV/0!</v>
      </c>
      <c r="O54" s="690"/>
      <c r="P54" s="537"/>
      <c r="Q54" s="537"/>
      <c r="R54" s="89"/>
      <c r="S54" s="80" t="str">
        <f>IF(U54="","",VLOOKUP(L53,'リスト（けさない）'!$X$3:$Y$29,2,0))</f>
        <v/>
      </c>
      <c r="T54" s="74">
        <f t="shared" si="24"/>
        <v>0</v>
      </c>
      <c r="U54" s="100"/>
      <c r="V54" s="80">
        <f t="shared" si="91"/>
        <v>0</v>
      </c>
      <c r="W54" s="78"/>
      <c r="X54" s="83">
        <f t="shared" si="25"/>
        <v>0</v>
      </c>
      <c r="Y54" s="83">
        <f t="shared" si="92"/>
        <v>0</v>
      </c>
      <c r="Z54" s="394">
        <f>IF(Q53="初 年 度",Y54,0)</f>
        <v>0</v>
      </c>
      <c r="AA54" s="395">
        <f>IF(Q53="次 年 度",Y54,0)</f>
        <v>0</v>
      </c>
      <c r="AB54" s="445"/>
      <c r="AC54" s="125" t="s">
        <v>208</v>
      </c>
      <c r="AD54" s="74">
        <f t="shared" si="26"/>
        <v>0</v>
      </c>
      <c r="AE54" s="426"/>
      <c r="AF54" s="370"/>
      <c r="AG54" s="89"/>
      <c r="AH54" s="96">
        <f t="shared" si="27"/>
        <v>0</v>
      </c>
      <c r="AI54" s="96">
        <f>IF(AG53&gt;0,INT((AG54-FM54)/2),AF54-FM54)</f>
        <v>0</v>
      </c>
      <c r="AJ54" s="96">
        <f>IF(Q53="初 年 度",AI54,0)</f>
        <v>0</v>
      </c>
      <c r="AK54" s="421">
        <f>IF(Q53="次 年 度",AI54,0)</f>
        <v>0</v>
      </c>
      <c r="AL54" s="477"/>
      <c r="AM54" s="80" t="str">
        <f>IF(AO54="","",VLOOKUP(L53,'リスト（けさない）'!$AA$3:$AB$29,2,0))</f>
        <v/>
      </c>
      <c r="AN54" s="96">
        <f t="shared" si="28"/>
        <v>0</v>
      </c>
      <c r="AO54" s="100"/>
      <c r="AP54" s="107">
        <f t="shared" si="93"/>
        <v>0</v>
      </c>
      <c r="AQ54" s="89"/>
      <c r="AR54" s="111">
        <f t="shared" si="30"/>
        <v>0</v>
      </c>
      <c r="AS54" s="334">
        <f t="shared" si="69"/>
        <v>0</v>
      </c>
      <c r="AT54" s="334">
        <f>IF(Q53="初 年 度",AS54,0)</f>
        <v>0</v>
      </c>
      <c r="AU54" s="337">
        <f>IF(Q53="次 年 度",AS54,0)</f>
        <v>0</v>
      </c>
      <c r="AV54" s="477"/>
      <c r="AW54" s="125" t="s">
        <v>208</v>
      </c>
      <c r="AX54" s="96">
        <f t="shared" si="31"/>
        <v>0</v>
      </c>
      <c r="AY54" s="100"/>
      <c r="AZ54" s="370"/>
      <c r="BA54" s="89"/>
      <c r="BB54" s="96">
        <f t="shared" si="32"/>
        <v>0</v>
      </c>
      <c r="BC54" s="80">
        <f t="shared" si="63"/>
        <v>0</v>
      </c>
      <c r="BD54" s="83">
        <f>IF(Q53="初 年 度",BC54,0)</f>
        <v>0</v>
      </c>
      <c r="BE54" s="122">
        <f>IF(Q53="次 年 度",BC54,0)</f>
        <v>0</v>
      </c>
      <c r="BF54" s="477"/>
      <c r="BG54" s="125" t="s">
        <v>208</v>
      </c>
      <c r="BH54" s="96">
        <f t="shared" si="33"/>
        <v>0</v>
      </c>
      <c r="BI54" s="100"/>
      <c r="BJ54" s="370"/>
      <c r="BK54" s="89"/>
      <c r="BL54" s="96">
        <f t="shared" si="34"/>
        <v>0</v>
      </c>
      <c r="BM54" s="83">
        <f t="shared" si="70"/>
        <v>0</v>
      </c>
      <c r="BN54" s="83">
        <f>IF(Q53="初 年 度",BM54,0)</f>
        <v>0</v>
      </c>
      <c r="BO54" s="122">
        <f>IF(Q53="次 年 度",BM54,0)</f>
        <v>0</v>
      </c>
      <c r="BP54" s="477"/>
      <c r="BQ54" s="375" t="s">
        <v>208</v>
      </c>
      <c r="BR54" s="96">
        <f t="shared" si="35"/>
        <v>0</v>
      </c>
      <c r="BS54" s="100"/>
      <c r="BT54" s="370"/>
      <c r="BU54" s="89"/>
      <c r="BV54" s="96">
        <f t="shared" si="36"/>
        <v>0</v>
      </c>
      <c r="BW54" s="83">
        <f t="shared" si="71"/>
        <v>0</v>
      </c>
      <c r="BX54" s="83">
        <f>IF(Q53="初 年 度",BW54,0)</f>
        <v>0</v>
      </c>
      <c r="BY54" s="120">
        <f>IF(Q53="次 年 度",BW54,0)</f>
        <v>0</v>
      </c>
      <c r="BZ54" s="477"/>
      <c r="CA54" s="125" t="s">
        <v>208</v>
      </c>
      <c r="CB54" s="96">
        <f t="shared" si="2"/>
        <v>0</v>
      </c>
      <c r="CC54" s="100"/>
      <c r="CD54" s="370"/>
      <c r="CE54" s="89"/>
      <c r="CF54" s="96">
        <f t="shared" si="37"/>
        <v>0</v>
      </c>
      <c r="CG54" s="83">
        <f t="shared" si="64"/>
        <v>0</v>
      </c>
      <c r="CH54" s="83">
        <f>IF(Q53="初 年 度",CG54,0)</f>
        <v>0</v>
      </c>
      <c r="CI54" s="120">
        <f>IF(Q53="次 年 度",CG54,0)</f>
        <v>0</v>
      </c>
      <c r="CJ54" s="71">
        <f t="shared" si="94"/>
        <v>0</v>
      </c>
      <c r="CK54" s="80">
        <f t="shared" si="95"/>
        <v>0</v>
      </c>
      <c r="CL54" s="80">
        <f t="shared" si="96"/>
        <v>0</v>
      </c>
      <c r="CM54" s="83">
        <f t="shared" si="97"/>
        <v>0</v>
      </c>
      <c r="CN54" s="80">
        <f t="shared" si="98"/>
        <v>0</v>
      </c>
      <c r="CO54" s="130">
        <f t="shared" si="99"/>
        <v>0</v>
      </c>
      <c r="CP54" s="477"/>
      <c r="CQ54" s="80" t="str">
        <f>IF(CS54="","",VLOOKUP(L53,'リスト（けさない）'!$AD$3:$AE$29,2,0))</f>
        <v/>
      </c>
      <c r="CR54" s="74">
        <f t="shared" si="38"/>
        <v>0</v>
      </c>
      <c r="CS54" s="100"/>
      <c r="CT54" s="80">
        <f t="shared" si="65"/>
        <v>0</v>
      </c>
      <c r="CU54" s="89"/>
      <c r="CV54" s="80">
        <f t="shared" si="39"/>
        <v>0</v>
      </c>
      <c r="CW54" s="80">
        <f t="shared" si="72"/>
        <v>0</v>
      </c>
      <c r="CX54" s="83">
        <f>IF(Q53="初 年 度",CW54,0)</f>
        <v>0</v>
      </c>
      <c r="CY54" s="120">
        <f>IF(Q53="次 年 度",CW54,0)</f>
        <v>0</v>
      </c>
      <c r="CZ54" s="477"/>
      <c r="DA54" s="125" t="s">
        <v>208</v>
      </c>
      <c r="DB54" s="74">
        <f t="shared" si="40"/>
        <v>0</v>
      </c>
      <c r="DC54" s="100"/>
      <c r="DD54" s="370"/>
      <c r="DE54" s="89"/>
      <c r="DF54" s="96">
        <f t="shared" si="41"/>
        <v>0</v>
      </c>
      <c r="DG54" s="83">
        <f t="shared" si="66"/>
        <v>0</v>
      </c>
      <c r="DH54" s="83">
        <f>IF(Q53="初 年 度",DG54,0)</f>
        <v>0</v>
      </c>
      <c r="DI54" s="120">
        <f>IF(Q53="次 年 度",DG54,0)</f>
        <v>0</v>
      </c>
      <c r="DJ54" s="477"/>
      <c r="DK54" s="125" t="s">
        <v>208</v>
      </c>
      <c r="DL54" s="74">
        <f t="shared" si="42"/>
        <v>0</v>
      </c>
      <c r="DM54" s="100"/>
      <c r="DN54" s="370"/>
      <c r="DO54" s="89"/>
      <c r="DP54" s="96">
        <f t="shared" si="43"/>
        <v>0</v>
      </c>
      <c r="DQ54" s="83">
        <f t="shared" si="73"/>
        <v>0</v>
      </c>
      <c r="DR54" s="83">
        <f>IF(Q53="初 年 度",DQ54,0)</f>
        <v>0</v>
      </c>
      <c r="DS54" s="120">
        <f>IF(Q53="次 年 度",DQ54,0)</f>
        <v>0</v>
      </c>
      <c r="DT54" s="477"/>
      <c r="DU54" s="125" t="s">
        <v>208</v>
      </c>
      <c r="DV54" s="74">
        <f t="shared" si="44"/>
        <v>0</v>
      </c>
      <c r="DW54" s="100"/>
      <c r="DX54" s="370"/>
      <c r="DY54" s="89"/>
      <c r="DZ54" s="96">
        <f t="shared" si="45"/>
        <v>0</v>
      </c>
      <c r="EA54" s="83">
        <f t="shared" si="67"/>
        <v>0</v>
      </c>
      <c r="EB54" s="83">
        <f>IF(Q53="初 年 度",EA54,0)</f>
        <v>0</v>
      </c>
      <c r="EC54" s="120">
        <f>IF(Q53="次 年 度",EA54,0)</f>
        <v>0</v>
      </c>
      <c r="ED54" s="477"/>
      <c r="EE54" s="125" t="s">
        <v>208</v>
      </c>
      <c r="EF54" s="74">
        <f t="shared" si="46"/>
        <v>0</v>
      </c>
      <c r="EG54" s="100"/>
      <c r="EH54" s="370"/>
      <c r="EI54" s="89"/>
      <c r="EJ54" s="96">
        <f t="shared" si="47"/>
        <v>0</v>
      </c>
      <c r="EK54" s="83">
        <f t="shared" si="74"/>
        <v>0</v>
      </c>
      <c r="EL54" s="83">
        <f>IF(Q53="初 年 度",EK54,0)</f>
        <v>0</v>
      </c>
      <c r="EM54" s="120">
        <f>IF(Q53="次 年 度",EK54,0)</f>
        <v>0</v>
      </c>
      <c r="EN54" s="71">
        <f t="shared" si="100"/>
        <v>0</v>
      </c>
      <c r="EO54" s="83">
        <f t="shared" si="101"/>
        <v>0</v>
      </c>
      <c r="EP54" s="83">
        <f t="shared" si="102"/>
        <v>0</v>
      </c>
      <c r="EQ54" s="83">
        <f t="shared" si="103"/>
        <v>0</v>
      </c>
      <c r="ER54" s="83">
        <f t="shared" si="104"/>
        <v>0</v>
      </c>
      <c r="ES54" s="120">
        <f t="shared" si="105"/>
        <v>0</v>
      </c>
      <c r="ET54" s="136">
        <f t="shared" si="106"/>
        <v>0</v>
      </c>
      <c r="EU54" s="122">
        <f t="shared" si="107"/>
        <v>0</v>
      </c>
      <c r="EV54" s="83">
        <f t="shared" si="108"/>
        <v>0</v>
      </c>
      <c r="EW54" s="83">
        <f t="shared" si="109"/>
        <v>0</v>
      </c>
      <c r="EX54" s="80">
        <f t="shared" si="110"/>
        <v>0</v>
      </c>
      <c r="EY54" s="130">
        <f t="shared" si="111"/>
        <v>0</v>
      </c>
      <c r="EZ54" s="71">
        <f>IF(L53="ブルーベリー（普通栽培）",0,220)</f>
        <v>220</v>
      </c>
      <c r="FA54" s="80">
        <f>IF(L53="ブルーベリー（普通栽培）",0,T54+AD54+AN54)</f>
        <v>0</v>
      </c>
      <c r="FB54" s="83">
        <f>IF(L53="ブルーベリー（普通栽培）",0,U54+AE54+AO54)</f>
        <v>0</v>
      </c>
      <c r="FC54" s="83">
        <f t="shared" si="68"/>
        <v>0</v>
      </c>
      <c r="FD54" s="83">
        <f t="shared" si="21"/>
        <v>0</v>
      </c>
      <c r="FE54" s="239">
        <f>IF(Q53="初 年 度",FC54-GK54,0)</f>
        <v>0</v>
      </c>
      <c r="FF54" s="240">
        <f>IF(Q53="次 年 度",FC54-GK54,0)</f>
        <v>0</v>
      </c>
      <c r="FG54" s="136">
        <f t="shared" si="114"/>
        <v>0</v>
      </c>
      <c r="FH54" s="83">
        <f t="shared" si="114"/>
        <v>0</v>
      </c>
      <c r="FI54" s="83">
        <f t="shared" si="114"/>
        <v>0</v>
      </c>
      <c r="FJ54" s="130">
        <f t="shared" si="114"/>
        <v>0</v>
      </c>
      <c r="FK54" s="314">
        <f>IF(P53="課税事業者（一般課税）",INT(V54*10/110)+INT(W54*10/110),0)</f>
        <v>0</v>
      </c>
      <c r="FL54" s="92">
        <f t="shared" si="112"/>
        <v>0</v>
      </c>
      <c r="FM54" s="102">
        <f>IF(P53="課税事業者（一般課税）",INT(AG54*0.0909090909090909),0)</f>
        <v>0</v>
      </c>
      <c r="FN54" s="343">
        <f t="shared" si="49"/>
        <v>0</v>
      </c>
      <c r="FO54" s="350">
        <f>IF(P53="課税事業者（一般課税）",INT(AP54*10/110)+INT(AQ54*10/110),0)</f>
        <v>0</v>
      </c>
      <c r="FP54" s="115">
        <f t="shared" si="50"/>
        <v>0</v>
      </c>
      <c r="FQ54" s="347">
        <f>IF(P53="課税事業者（一般課税）",INT(BA54*10/110),0)</f>
        <v>0</v>
      </c>
      <c r="FR54" s="92">
        <f t="shared" si="51"/>
        <v>0</v>
      </c>
      <c r="FS54" s="355">
        <f>IF(P53="課税事業者（一般課税）",INT(BL54*10/110),0)</f>
        <v>0</v>
      </c>
      <c r="FT54" s="105">
        <f t="shared" si="52"/>
        <v>0</v>
      </c>
      <c r="FU54" s="355">
        <f>IF(P53="課税事業者（一般課税）",INT(BV54*10/110),0)</f>
        <v>0</v>
      </c>
      <c r="FV54" s="115">
        <f t="shared" si="53"/>
        <v>0</v>
      </c>
      <c r="FW54" s="355">
        <f>IF(P53="課税事業者（一般課税）",INT(CF54*10/110),0)</f>
        <v>0</v>
      </c>
      <c r="FX54" s="105">
        <f t="shared" si="54"/>
        <v>0</v>
      </c>
      <c r="FY54" s="347">
        <f>IF(P53="課税事業者（一般課税）",INT(CT54*10/110)+INT(CU54*10/110),0)</f>
        <v>0</v>
      </c>
      <c r="FZ54" s="92">
        <f t="shared" si="55"/>
        <v>0</v>
      </c>
      <c r="GA54" s="355">
        <f>IF(P53="課税事業者（一般課税）",INT(DF54*10/110),0)</f>
        <v>0</v>
      </c>
      <c r="GB54" s="105">
        <f t="shared" si="56"/>
        <v>0</v>
      </c>
      <c r="GC54" s="354">
        <f>IF(P53="課税事業者（一般課税）",INT(DL54*10/110),0)</f>
        <v>0</v>
      </c>
      <c r="GD54" s="92">
        <f t="shared" si="57"/>
        <v>0</v>
      </c>
      <c r="GE54" s="355">
        <f>IF(P53="課税事業者（一般課税）",INT(DZ54*10/110),0)</f>
        <v>0</v>
      </c>
      <c r="GF54" s="115">
        <f t="shared" si="58"/>
        <v>0</v>
      </c>
      <c r="GG54" s="354">
        <f>IF(P53="課税事業者（一般課税）",INT(EJ54*10/110),0)</f>
        <v>0</v>
      </c>
      <c r="GH54" s="115">
        <f t="shared" si="59"/>
        <v>0</v>
      </c>
      <c r="GI54" s="113">
        <f t="shared" si="115"/>
        <v>0</v>
      </c>
      <c r="GJ54" s="115">
        <f t="shared" si="115"/>
        <v>0</v>
      </c>
      <c r="GK54" s="354">
        <f>IF(P53="課税事業者（一般課税）",INT(FC54*10/110),0)</f>
        <v>0</v>
      </c>
      <c r="GL54" s="140">
        <f t="shared" si="61"/>
        <v>0</v>
      </c>
      <c r="GM54" s="695"/>
    </row>
    <row r="55" spans="1:195" ht="20.100000000000001" customHeight="1">
      <c r="A55" s="667" t="str">
        <f t="shared" ref="A55" si="118">+A53</f>
        <v>北海道</v>
      </c>
      <c r="B55" s="521"/>
      <c r="C55" s="629">
        <f t="shared" si="62"/>
        <v>21</v>
      </c>
      <c r="D55" s="685"/>
      <c r="E55" s="317" t="s">
        <v>258</v>
      </c>
      <c r="F55" s="680"/>
      <c r="G55" s="686"/>
      <c r="H55" s="682"/>
      <c r="I55" s="543"/>
      <c r="J55" s="698"/>
      <c r="K55" s="684"/>
      <c r="L55" s="683"/>
      <c r="M55" s="684"/>
      <c r="N55" s="468" t="e">
        <f t="shared" si="23"/>
        <v>#DIV/0!</v>
      </c>
      <c r="O55" s="689" t="str">
        <f>IF(L55="","",VLOOKUP(L55,'リスト（けさない）'!$Q$3:$R$29,2,0))</f>
        <v/>
      </c>
      <c r="P55" s="700"/>
      <c r="Q55" s="536"/>
      <c r="R55" s="460"/>
      <c r="S55" s="251" t="str">
        <f>IF(U55="","",VLOOKUP(L55,'リスト（けさない）'!$X$3:$Y$29,2,0))</f>
        <v/>
      </c>
      <c r="T55" s="249">
        <f t="shared" si="24"/>
        <v>0</v>
      </c>
      <c r="U55" s="250"/>
      <c r="V55" s="251">
        <f t="shared" si="91"/>
        <v>0</v>
      </c>
      <c r="W55" s="252"/>
      <c r="X55" s="253">
        <f t="shared" si="25"/>
        <v>0</v>
      </c>
      <c r="Y55" s="253">
        <f t="shared" si="92"/>
        <v>0</v>
      </c>
      <c r="Z55" s="332">
        <f>IF(Q55="初 年 度",Y55,0)</f>
        <v>0</v>
      </c>
      <c r="AA55" s="333">
        <f>IF(Q55="次 年 度",Y55,0)</f>
        <v>0</v>
      </c>
      <c r="AB55" s="442"/>
      <c r="AC55" s="73" t="s">
        <v>208</v>
      </c>
      <c r="AD55" s="249">
        <f t="shared" si="26"/>
        <v>0</v>
      </c>
      <c r="AE55" s="427"/>
      <c r="AF55" s="369"/>
      <c r="AG55" s="260"/>
      <c r="AH55" s="254">
        <f t="shared" si="27"/>
        <v>0</v>
      </c>
      <c r="AI55" s="339">
        <f>IF(AG55&gt;0,INT((AG55-FM55)/2),AF55-FM55)</f>
        <v>0</v>
      </c>
      <c r="AJ55" s="335">
        <f>IF(Q55="初 年 度",AI55,0)</f>
        <v>0</v>
      </c>
      <c r="AK55" s="420">
        <f>IF(Q55="次 年 度",AI55,0)</f>
        <v>0</v>
      </c>
      <c r="AL55" s="478"/>
      <c r="AM55" s="251" t="str">
        <f>IF(AO55="","",VLOOKUP(L55,'リスト（けさない）'!$AA$3:$AB$29,2,0))</f>
        <v/>
      </c>
      <c r="AN55" s="254">
        <f t="shared" si="28"/>
        <v>0</v>
      </c>
      <c r="AO55" s="250"/>
      <c r="AP55" s="261">
        <f t="shared" si="93"/>
        <v>0</v>
      </c>
      <c r="AQ55" s="260"/>
      <c r="AR55" s="262">
        <f t="shared" si="30"/>
        <v>0</v>
      </c>
      <c r="AS55" s="338">
        <f t="shared" si="69"/>
        <v>0</v>
      </c>
      <c r="AT55" s="332">
        <f>IF(Q55="初 年 度",AS55,0)</f>
        <v>0</v>
      </c>
      <c r="AU55" s="333">
        <f>IF(Q55="次 年 度",AS55,0)</f>
        <v>0</v>
      </c>
      <c r="AV55" s="478"/>
      <c r="AW55" s="73" t="s">
        <v>208</v>
      </c>
      <c r="AX55" s="254">
        <f t="shared" si="31"/>
        <v>0</v>
      </c>
      <c r="AY55" s="250"/>
      <c r="AZ55" s="369"/>
      <c r="BA55" s="260"/>
      <c r="BB55" s="254">
        <f t="shared" si="32"/>
        <v>0</v>
      </c>
      <c r="BC55" s="338">
        <f t="shared" si="63"/>
        <v>0</v>
      </c>
      <c r="BD55" s="332">
        <f>IF(Q55="初 年 度",BC55,0)</f>
        <v>0</v>
      </c>
      <c r="BE55" s="438">
        <f>IF(Q55="次 年 度",BC55,0)</f>
        <v>0</v>
      </c>
      <c r="BF55" s="478"/>
      <c r="BG55" s="73" t="s">
        <v>208</v>
      </c>
      <c r="BH55" s="254">
        <f t="shared" si="33"/>
        <v>0</v>
      </c>
      <c r="BI55" s="250"/>
      <c r="BJ55" s="369"/>
      <c r="BK55" s="260"/>
      <c r="BL55" s="254">
        <f t="shared" si="34"/>
        <v>0</v>
      </c>
      <c r="BM55" s="339">
        <f t="shared" si="70"/>
        <v>0</v>
      </c>
      <c r="BN55" s="335">
        <f>IF(Q55="初 年 度",BM55,0)</f>
        <v>0</v>
      </c>
      <c r="BO55" s="420">
        <f>IF(Q55="次 年 度",BM55,0)</f>
        <v>0</v>
      </c>
      <c r="BP55" s="478"/>
      <c r="BQ55" s="377" t="s">
        <v>208</v>
      </c>
      <c r="BR55" s="254">
        <f t="shared" si="35"/>
        <v>0</v>
      </c>
      <c r="BS55" s="250"/>
      <c r="BT55" s="369"/>
      <c r="BU55" s="90"/>
      <c r="BV55" s="97">
        <f t="shared" si="36"/>
        <v>0</v>
      </c>
      <c r="BW55" s="339">
        <f t="shared" si="71"/>
        <v>0</v>
      </c>
      <c r="BX55" s="335">
        <f>IF(Q55="初 年 度",BW55,0)</f>
        <v>0</v>
      </c>
      <c r="BY55" s="336">
        <f>IF(Q55="次 年 度",BW55,0)</f>
        <v>0</v>
      </c>
      <c r="BZ55" s="478"/>
      <c r="CA55" s="73" t="s">
        <v>208</v>
      </c>
      <c r="CB55" s="254">
        <f t="shared" si="2"/>
        <v>0</v>
      </c>
      <c r="CC55" s="250"/>
      <c r="CD55" s="369"/>
      <c r="CE55" s="260"/>
      <c r="CF55" s="254">
        <f t="shared" si="37"/>
        <v>0</v>
      </c>
      <c r="CG55" s="338">
        <f t="shared" si="64"/>
        <v>0</v>
      </c>
      <c r="CH55" s="332">
        <f>IF(Q55="初 年 度",CG55,0)</f>
        <v>0</v>
      </c>
      <c r="CI55" s="333">
        <f>IF(Q55="次 年 度",CG55,0)</f>
        <v>0</v>
      </c>
      <c r="CJ55" s="242">
        <f t="shared" si="94"/>
        <v>0</v>
      </c>
      <c r="CK55" s="251">
        <f t="shared" si="95"/>
        <v>0</v>
      </c>
      <c r="CL55" s="251">
        <f t="shared" si="96"/>
        <v>0</v>
      </c>
      <c r="CM55" s="253">
        <f t="shared" si="97"/>
        <v>0</v>
      </c>
      <c r="CN55" s="251">
        <f t="shared" si="98"/>
        <v>0</v>
      </c>
      <c r="CO55" s="268">
        <f t="shared" si="99"/>
        <v>0</v>
      </c>
      <c r="CP55" s="478"/>
      <c r="CQ55" s="251" t="str">
        <f>IF(CS55="","",VLOOKUP(L55,'リスト（けさない）'!$AD$3:$AE$29,2,0))</f>
        <v/>
      </c>
      <c r="CR55" s="249">
        <f t="shared" si="38"/>
        <v>0</v>
      </c>
      <c r="CS55" s="250"/>
      <c r="CT55" s="251">
        <f t="shared" si="65"/>
        <v>0</v>
      </c>
      <c r="CU55" s="260"/>
      <c r="CV55" s="251">
        <f t="shared" si="39"/>
        <v>0</v>
      </c>
      <c r="CW55" s="339">
        <f t="shared" si="72"/>
        <v>0</v>
      </c>
      <c r="CX55" s="335">
        <f>IF(Q55="初 年 度",CW55,0)</f>
        <v>0</v>
      </c>
      <c r="CY55" s="336">
        <f>IF(Q55="次 年 度",CW55,0)</f>
        <v>0</v>
      </c>
      <c r="CZ55" s="478"/>
      <c r="DA55" s="73" t="s">
        <v>208</v>
      </c>
      <c r="DB55" s="249">
        <f t="shared" si="40"/>
        <v>0</v>
      </c>
      <c r="DC55" s="250"/>
      <c r="DD55" s="369"/>
      <c r="DE55" s="260"/>
      <c r="DF55" s="254">
        <f t="shared" si="41"/>
        <v>0</v>
      </c>
      <c r="DG55" s="338">
        <f t="shared" si="66"/>
        <v>0</v>
      </c>
      <c r="DH55" s="332">
        <f>IF(Q55="初 年 度",DG55,0)</f>
        <v>0</v>
      </c>
      <c r="DI55" s="333">
        <f>IF(Q55="次 年 度",DG55,0)</f>
        <v>0</v>
      </c>
      <c r="DJ55" s="478"/>
      <c r="DK55" s="456" t="s">
        <v>208</v>
      </c>
      <c r="DL55" s="249">
        <f t="shared" si="42"/>
        <v>0</v>
      </c>
      <c r="DM55" s="250"/>
      <c r="DN55" s="369"/>
      <c r="DO55" s="260"/>
      <c r="DP55" s="254">
        <f t="shared" si="43"/>
        <v>0</v>
      </c>
      <c r="DQ55" s="339">
        <f t="shared" si="73"/>
        <v>0</v>
      </c>
      <c r="DR55" s="335">
        <f>IF(Q55="初 年 度",DQ55,0)</f>
        <v>0</v>
      </c>
      <c r="DS55" s="336">
        <f>IF(Q55="次 年 度",DQ55,0)</f>
        <v>0</v>
      </c>
      <c r="DT55" s="478"/>
      <c r="DU55" s="456" t="s">
        <v>208</v>
      </c>
      <c r="DV55" s="249">
        <f t="shared" si="44"/>
        <v>0</v>
      </c>
      <c r="DW55" s="250"/>
      <c r="DX55" s="369"/>
      <c r="DY55" s="260"/>
      <c r="DZ55" s="254">
        <f t="shared" si="45"/>
        <v>0</v>
      </c>
      <c r="EA55" s="338">
        <f t="shared" si="67"/>
        <v>0</v>
      </c>
      <c r="EB55" s="332">
        <f>IF(Q55="初 年 度",EA55,0)</f>
        <v>0</v>
      </c>
      <c r="EC55" s="333">
        <f>IF(Q55="次 年 度",EA55,0)</f>
        <v>0</v>
      </c>
      <c r="ED55" s="478"/>
      <c r="EE55" s="456" t="s">
        <v>208</v>
      </c>
      <c r="EF55" s="249">
        <f t="shared" si="46"/>
        <v>0</v>
      </c>
      <c r="EG55" s="250"/>
      <c r="EH55" s="369"/>
      <c r="EI55" s="260"/>
      <c r="EJ55" s="254">
        <f t="shared" si="47"/>
        <v>0</v>
      </c>
      <c r="EK55" s="339">
        <f t="shared" si="74"/>
        <v>0</v>
      </c>
      <c r="EL55" s="335">
        <f>IF(Q55="初 年 度",EK55,0)</f>
        <v>0</v>
      </c>
      <c r="EM55" s="336">
        <f>IF(Q55="次 年 度",EK55,0)</f>
        <v>0</v>
      </c>
      <c r="EN55" s="242">
        <f t="shared" si="100"/>
        <v>0</v>
      </c>
      <c r="EO55" s="253">
        <f t="shared" si="101"/>
        <v>0</v>
      </c>
      <c r="EP55" s="253">
        <f t="shared" si="102"/>
        <v>0</v>
      </c>
      <c r="EQ55" s="253">
        <f t="shared" si="103"/>
        <v>0</v>
      </c>
      <c r="ER55" s="253">
        <f t="shared" si="104"/>
        <v>0</v>
      </c>
      <c r="ES55" s="263">
        <f t="shared" si="105"/>
        <v>0</v>
      </c>
      <c r="ET55" s="276">
        <f t="shared" si="106"/>
        <v>0</v>
      </c>
      <c r="EU55" s="265">
        <f t="shared" si="107"/>
        <v>0</v>
      </c>
      <c r="EV55" s="253">
        <f t="shared" si="108"/>
        <v>0</v>
      </c>
      <c r="EW55" s="253">
        <f t="shared" si="109"/>
        <v>0</v>
      </c>
      <c r="EX55" s="251">
        <f t="shared" si="110"/>
        <v>0</v>
      </c>
      <c r="EY55" s="268">
        <f t="shared" si="111"/>
        <v>0</v>
      </c>
      <c r="EZ55" s="383">
        <f>IF(L55="ブルーベリー（普通栽培）",0,220)</f>
        <v>220</v>
      </c>
      <c r="FA55" s="247">
        <f>IF(L55="ブルーベリー（普通栽培）",0,T55+AD55+AN55)</f>
        <v>0</v>
      </c>
      <c r="FB55" s="247">
        <f>IF(L55="ブルーベリー（普通栽培）",0,U55+AE55+AO55)</f>
        <v>0</v>
      </c>
      <c r="FC55" s="253">
        <f t="shared" si="68"/>
        <v>0</v>
      </c>
      <c r="FD55" s="253">
        <f t="shared" si="21"/>
        <v>0</v>
      </c>
      <c r="FE55" s="253">
        <f>IF(Q55="初 年 度",FC55-GK55,0)</f>
        <v>0</v>
      </c>
      <c r="FF55" s="263">
        <f>IF(Q55="次 年 度",FC55-GK55,0)</f>
        <v>0</v>
      </c>
      <c r="FG55" s="137">
        <f t="shared" si="114"/>
        <v>0</v>
      </c>
      <c r="FH55" s="84">
        <f t="shared" si="114"/>
        <v>0</v>
      </c>
      <c r="FI55" s="84">
        <f t="shared" si="114"/>
        <v>0</v>
      </c>
      <c r="FJ55" s="131">
        <f t="shared" si="114"/>
        <v>0</v>
      </c>
      <c r="FK55" s="228">
        <f>IF(P55="課税事業者（一般課税）",INT(V55*10/110)+INT(W55*10/110),0)</f>
        <v>0</v>
      </c>
      <c r="FL55" s="282">
        <f t="shared" si="112"/>
        <v>0</v>
      </c>
      <c r="FM55" s="283">
        <f>IF(P55="課税事業者（一般課税）",INT(AG55*0.0909090909090909),0)</f>
        <v>0</v>
      </c>
      <c r="FN55" s="344">
        <f t="shared" si="49"/>
        <v>0</v>
      </c>
      <c r="FO55" s="232">
        <f>IF(P55="課税事業者（一般課税）",INT(AP55*10/110)+INT(AQ55*10/110),0)</f>
        <v>0</v>
      </c>
      <c r="FP55" s="286">
        <f t="shared" si="50"/>
        <v>0</v>
      </c>
      <c r="FQ55" s="340">
        <f>IF(P55="課税事業者（一般課税）",INT(BA55*10/110),0)</f>
        <v>0</v>
      </c>
      <c r="FR55" s="282">
        <f t="shared" si="51"/>
        <v>0</v>
      </c>
      <c r="FS55" s="230">
        <f>IF(P55="課税事業者（一般課税）",INT(BL55*10/110),0)</f>
        <v>0</v>
      </c>
      <c r="FT55" s="284">
        <f t="shared" si="52"/>
        <v>0</v>
      </c>
      <c r="FU55" s="230">
        <f>IF(P55="課税事業者（一般課税）",INT(BV55*10/110),0)</f>
        <v>0</v>
      </c>
      <c r="FV55" s="286">
        <f t="shared" si="53"/>
        <v>0</v>
      </c>
      <c r="FW55" s="230">
        <f>IF(P55="課税事業者（一般課税）",INT(CF55*10/110),0)</f>
        <v>0</v>
      </c>
      <c r="FX55" s="284">
        <f t="shared" si="54"/>
        <v>0</v>
      </c>
      <c r="FY55" s="340">
        <f>IF(P55="課税事業者（一般課税）",INT(CT55*10/110)+INT(CU55*10/110),0)</f>
        <v>0</v>
      </c>
      <c r="FZ55" s="282">
        <f t="shared" si="55"/>
        <v>0</v>
      </c>
      <c r="GA55" s="230">
        <f>IF(P55="課税事業者（一般課税）",INT(DF55*10/110),0)</f>
        <v>0</v>
      </c>
      <c r="GB55" s="284">
        <f t="shared" si="56"/>
        <v>0</v>
      </c>
      <c r="GC55" s="353">
        <f>IF(P55="課税事業者（一般課税）",INT(DP55*10/110),0)</f>
        <v>0</v>
      </c>
      <c r="GD55" s="282">
        <f t="shared" si="57"/>
        <v>0</v>
      </c>
      <c r="GE55" s="230">
        <f>IF(P55="課税事業者（一般課税）",INT(DZ55*10/110),0)</f>
        <v>0</v>
      </c>
      <c r="GF55" s="286">
        <f t="shared" si="58"/>
        <v>0</v>
      </c>
      <c r="GG55" s="353">
        <f>IF(P55="課税事業者（一般課税）",INT(EJ55*10/110),0)</f>
        <v>0</v>
      </c>
      <c r="GH55" s="286">
        <f t="shared" si="59"/>
        <v>0</v>
      </c>
      <c r="GI55" s="285">
        <f t="shared" si="115"/>
        <v>0</v>
      </c>
      <c r="GJ55" s="286">
        <f t="shared" si="115"/>
        <v>0</v>
      </c>
      <c r="GK55" s="353">
        <f>IF(P55="課税事業者（一般課税）",INT(FC55*10/110),0)</f>
        <v>0</v>
      </c>
      <c r="GL55" s="288">
        <f t="shared" si="61"/>
        <v>0</v>
      </c>
      <c r="GM55" s="694"/>
    </row>
    <row r="56" spans="1:195" ht="20.100000000000001" customHeight="1">
      <c r="A56" s="668"/>
      <c r="B56" s="522"/>
      <c r="C56" s="669"/>
      <c r="D56" s="673"/>
      <c r="E56" s="318" t="s">
        <v>256</v>
      </c>
      <c r="F56" s="675"/>
      <c r="G56" s="541"/>
      <c r="H56" s="543"/>
      <c r="I56" s="697"/>
      <c r="J56" s="699"/>
      <c r="K56" s="552"/>
      <c r="L56" s="550"/>
      <c r="M56" s="552"/>
      <c r="N56" s="467" t="e">
        <f t="shared" si="23"/>
        <v>#DIV/0!</v>
      </c>
      <c r="O56" s="690"/>
      <c r="P56" s="537"/>
      <c r="Q56" s="537"/>
      <c r="R56" s="91"/>
      <c r="S56" s="80" t="str">
        <f>IF(U56="","",VLOOKUP(L55,'リスト（けさない）'!$X$3:$Y$29,2,0))</f>
        <v/>
      </c>
      <c r="T56" s="75">
        <f t="shared" si="24"/>
        <v>0</v>
      </c>
      <c r="U56" s="101"/>
      <c r="V56" s="81">
        <f t="shared" si="91"/>
        <v>0</v>
      </c>
      <c r="W56" s="79"/>
      <c r="X56" s="85">
        <f t="shared" si="25"/>
        <v>0</v>
      </c>
      <c r="Y56" s="83">
        <f t="shared" si="92"/>
        <v>0</v>
      </c>
      <c r="Z56" s="394">
        <f>IF(Q55="初 年 度",Y56,0)</f>
        <v>0</v>
      </c>
      <c r="AA56" s="395">
        <f>IF(Q55="次 年 度",Y56,0)</f>
        <v>0</v>
      </c>
      <c r="AB56" s="443"/>
      <c r="AC56" s="126" t="s">
        <v>208</v>
      </c>
      <c r="AD56" s="75">
        <f t="shared" si="26"/>
        <v>0</v>
      </c>
      <c r="AE56" s="424"/>
      <c r="AF56" s="370"/>
      <c r="AG56" s="91"/>
      <c r="AH56" s="94">
        <f t="shared" si="27"/>
        <v>0</v>
      </c>
      <c r="AI56" s="96">
        <f>IF(AG55&gt;0,INT((AG56-FM56)/2),AF56-FM56)</f>
        <v>0</v>
      </c>
      <c r="AJ56" s="96">
        <f>IF(Q55="初 年 度",AI56,0)</f>
        <v>0</v>
      </c>
      <c r="AK56" s="421">
        <f>IF(Q55="次 年 度",AI56,0)</f>
        <v>0</v>
      </c>
      <c r="AL56" s="475"/>
      <c r="AM56" s="81" t="str">
        <f>IF(AO56="","",VLOOKUP(L55,'リスト（けさない）'!$AA$3:$AB$29,2,0))</f>
        <v/>
      </c>
      <c r="AN56" s="94">
        <f t="shared" si="28"/>
        <v>0</v>
      </c>
      <c r="AO56" s="101"/>
      <c r="AP56" s="106">
        <f t="shared" si="93"/>
        <v>0</v>
      </c>
      <c r="AQ56" s="91"/>
      <c r="AR56" s="110">
        <f t="shared" si="30"/>
        <v>0</v>
      </c>
      <c r="AS56" s="334">
        <f t="shared" si="69"/>
        <v>0</v>
      </c>
      <c r="AT56" s="334">
        <f>IF(Q55="初 年 度",AS56,0)</f>
        <v>0</v>
      </c>
      <c r="AU56" s="337">
        <f>IF(Q55="次 年 度",AS56,0)</f>
        <v>0</v>
      </c>
      <c r="AV56" s="475"/>
      <c r="AW56" s="126" t="s">
        <v>208</v>
      </c>
      <c r="AX56" s="94">
        <f t="shared" si="31"/>
        <v>0</v>
      </c>
      <c r="AY56" s="101"/>
      <c r="AZ56" s="370"/>
      <c r="BA56" s="91"/>
      <c r="BB56" s="94">
        <f t="shared" si="32"/>
        <v>0</v>
      </c>
      <c r="BC56" s="80">
        <f t="shared" si="63"/>
        <v>0</v>
      </c>
      <c r="BD56" s="83">
        <f>IF(Q55="初 年 度",BC56,0)</f>
        <v>0</v>
      </c>
      <c r="BE56" s="122">
        <f>IF(Q55="次 年 度",BC56,0)</f>
        <v>0</v>
      </c>
      <c r="BF56" s="475"/>
      <c r="BG56" s="126" t="s">
        <v>208</v>
      </c>
      <c r="BH56" s="94">
        <f t="shared" si="33"/>
        <v>0</v>
      </c>
      <c r="BI56" s="101"/>
      <c r="BJ56" s="370"/>
      <c r="BK56" s="91"/>
      <c r="BL56" s="94">
        <f t="shared" si="34"/>
        <v>0</v>
      </c>
      <c r="BM56" s="83">
        <f t="shared" si="70"/>
        <v>0</v>
      </c>
      <c r="BN56" s="83">
        <f>IF(Q55="初 年 度",BM56,0)</f>
        <v>0</v>
      </c>
      <c r="BO56" s="122">
        <f>IF(Q55="次 年 度",BM56,0)</f>
        <v>0</v>
      </c>
      <c r="BP56" s="475"/>
      <c r="BQ56" s="378" t="s">
        <v>208</v>
      </c>
      <c r="BR56" s="94">
        <f t="shared" si="35"/>
        <v>0</v>
      </c>
      <c r="BS56" s="101"/>
      <c r="BT56" s="370"/>
      <c r="BU56" s="91"/>
      <c r="BV56" s="94">
        <f t="shared" si="36"/>
        <v>0</v>
      </c>
      <c r="BW56" s="83">
        <f t="shared" si="71"/>
        <v>0</v>
      </c>
      <c r="BX56" s="83">
        <f>IF(Q55="初 年 度",BW56,0)</f>
        <v>0</v>
      </c>
      <c r="BY56" s="120">
        <f>IF(Q55="次 年 度",BW56,0)</f>
        <v>0</v>
      </c>
      <c r="BZ56" s="475"/>
      <c r="CA56" s="126" t="s">
        <v>208</v>
      </c>
      <c r="CB56" s="94">
        <f t="shared" si="2"/>
        <v>0</v>
      </c>
      <c r="CC56" s="101"/>
      <c r="CD56" s="370"/>
      <c r="CE56" s="91"/>
      <c r="CF56" s="94">
        <f t="shared" si="37"/>
        <v>0</v>
      </c>
      <c r="CG56" s="83">
        <f t="shared" si="64"/>
        <v>0</v>
      </c>
      <c r="CH56" s="83">
        <f>IF(Q55="初 年 度",CG56,0)</f>
        <v>0</v>
      </c>
      <c r="CI56" s="120">
        <f>IF(Q55="次 年 度",CG56,0)</f>
        <v>0</v>
      </c>
      <c r="CJ56" s="69">
        <f t="shared" si="94"/>
        <v>0</v>
      </c>
      <c r="CK56" s="81">
        <f t="shared" si="95"/>
        <v>0</v>
      </c>
      <c r="CL56" s="81">
        <f t="shared" si="96"/>
        <v>0</v>
      </c>
      <c r="CM56" s="85">
        <f t="shared" si="97"/>
        <v>0</v>
      </c>
      <c r="CN56" s="81">
        <f t="shared" si="98"/>
        <v>0</v>
      </c>
      <c r="CO56" s="132">
        <f t="shared" si="99"/>
        <v>0</v>
      </c>
      <c r="CP56" s="475"/>
      <c r="CQ56" s="81" t="str">
        <f>IF(CS56="","",VLOOKUP(L55,'リスト（けさない）'!$AD$3:$AE$29,2,0))</f>
        <v/>
      </c>
      <c r="CR56" s="75">
        <f t="shared" si="38"/>
        <v>0</v>
      </c>
      <c r="CS56" s="101"/>
      <c r="CT56" s="81">
        <f t="shared" si="65"/>
        <v>0</v>
      </c>
      <c r="CU56" s="91"/>
      <c r="CV56" s="81">
        <f t="shared" si="39"/>
        <v>0</v>
      </c>
      <c r="CW56" s="80">
        <f t="shared" si="72"/>
        <v>0</v>
      </c>
      <c r="CX56" s="83">
        <f>IF(Q55="初 年 度",CW56,0)</f>
        <v>0</v>
      </c>
      <c r="CY56" s="120">
        <f>IF(Q55="次 年 度",CW56,0)</f>
        <v>0</v>
      </c>
      <c r="CZ56" s="475"/>
      <c r="DA56" s="126" t="s">
        <v>208</v>
      </c>
      <c r="DB56" s="75">
        <f t="shared" si="40"/>
        <v>0</v>
      </c>
      <c r="DC56" s="101"/>
      <c r="DD56" s="370"/>
      <c r="DE56" s="91"/>
      <c r="DF56" s="94">
        <f t="shared" si="41"/>
        <v>0</v>
      </c>
      <c r="DG56" s="83">
        <f t="shared" si="66"/>
        <v>0</v>
      </c>
      <c r="DH56" s="83">
        <f>IF(Q55="初 年 度",DG56,0)</f>
        <v>0</v>
      </c>
      <c r="DI56" s="120">
        <f>IF(Q55="次 年 度",DG56,0)</f>
        <v>0</v>
      </c>
      <c r="DJ56" s="475"/>
      <c r="DK56" s="126" t="s">
        <v>208</v>
      </c>
      <c r="DL56" s="75">
        <f t="shared" si="42"/>
        <v>0</v>
      </c>
      <c r="DM56" s="101"/>
      <c r="DN56" s="370"/>
      <c r="DO56" s="91"/>
      <c r="DP56" s="94">
        <f t="shared" si="43"/>
        <v>0</v>
      </c>
      <c r="DQ56" s="83">
        <f t="shared" si="73"/>
        <v>0</v>
      </c>
      <c r="DR56" s="83">
        <f>IF(Q55="初 年 度",DQ56,0)</f>
        <v>0</v>
      </c>
      <c r="DS56" s="120">
        <f>IF(Q55="次 年 度",DQ56,0)</f>
        <v>0</v>
      </c>
      <c r="DT56" s="475"/>
      <c r="DU56" s="126" t="s">
        <v>208</v>
      </c>
      <c r="DV56" s="75">
        <f t="shared" si="44"/>
        <v>0</v>
      </c>
      <c r="DW56" s="101"/>
      <c r="DX56" s="370"/>
      <c r="DY56" s="91"/>
      <c r="DZ56" s="94">
        <f t="shared" si="45"/>
        <v>0</v>
      </c>
      <c r="EA56" s="83">
        <f t="shared" si="67"/>
        <v>0</v>
      </c>
      <c r="EB56" s="83">
        <f>IF(Q55="初 年 度",EA56,0)</f>
        <v>0</v>
      </c>
      <c r="EC56" s="120">
        <f>IF(Q55="次 年 度",EA56,0)</f>
        <v>0</v>
      </c>
      <c r="ED56" s="475"/>
      <c r="EE56" s="126" t="s">
        <v>208</v>
      </c>
      <c r="EF56" s="75">
        <f t="shared" si="46"/>
        <v>0</v>
      </c>
      <c r="EG56" s="101"/>
      <c r="EH56" s="370"/>
      <c r="EI56" s="91"/>
      <c r="EJ56" s="94">
        <f t="shared" si="47"/>
        <v>0</v>
      </c>
      <c r="EK56" s="83">
        <f t="shared" si="74"/>
        <v>0</v>
      </c>
      <c r="EL56" s="83">
        <f>IF(Q55="初 年 度",EK56,0)</f>
        <v>0</v>
      </c>
      <c r="EM56" s="120">
        <f>IF(Q55="次 年 度",EK56,0)</f>
        <v>0</v>
      </c>
      <c r="EN56" s="69">
        <f t="shared" si="100"/>
        <v>0</v>
      </c>
      <c r="EO56" s="83">
        <f t="shared" si="101"/>
        <v>0</v>
      </c>
      <c r="EP56" s="85">
        <f t="shared" si="102"/>
        <v>0</v>
      </c>
      <c r="EQ56" s="85">
        <f t="shared" si="103"/>
        <v>0</v>
      </c>
      <c r="ER56" s="85">
        <f t="shared" si="104"/>
        <v>0</v>
      </c>
      <c r="ES56" s="119">
        <f t="shared" si="105"/>
        <v>0</v>
      </c>
      <c r="ET56" s="138">
        <f t="shared" si="106"/>
        <v>0</v>
      </c>
      <c r="EU56" s="123">
        <f t="shared" si="107"/>
        <v>0</v>
      </c>
      <c r="EV56" s="85">
        <f t="shared" si="108"/>
        <v>0</v>
      </c>
      <c r="EW56" s="85">
        <f t="shared" si="109"/>
        <v>0</v>
      </c>
      <c r="EX56" s="81">
        <f t="shared" si="110"/>
        <v>0</v>
      </c>
      <c r="EY56" s="132">
        <f t="shared" si="111"/>
        <v>0</v>
      </c>
      <c r="EZ56" s="71">
        <f>IF(L55="ブルーベリー（普通栽培）",0,220)</f>
        <v>220</v>
      </c>
      <c r="FA56" s="80">
        <f>IF(L55="ブルーベリー（普通栽培）",0,T56+AD56+AN56)</f>
        <v>0</v>
      </c>
      <c r="FB56" s="83">
        <f>IF(L55="ブルーベリー（普通栽培）",0,U56+AE56+AO56)</f>
        <v>0</v>
      </c>
      <c r="FC56" s="85">
        <f t="shared" si="68"/>
        <v>0</v>
      </c>
      <c r="FD56" s="85">
        <f t="shared" si="21"/>
        <v>0</v>
      </c>
      <c r="FE56" s="117">
        <f>IF(Q55="初 年 度",FC56-GK56,0)</f>
        <v>0</v>
      </c>
      <c r="FF56" s="118">
        <f>IF(Q55="次 年 度",FC56-GK56,0)</f>
        <v>0</v>
      </c>
      <c r="FG56" s="138">
        <f t="shared" si="114"/>
        <v>0</v>
      </c>
      <c r="FH56" s="85">
        <f t="shared" si="114"/>
        <v>0</v>
      </c>
      <c r="FI56" s="85">
        <f t="shared" si="114"/>
        <v>0</v>
      </c>
      <c r="FJ56" s="132">
        <f t="shared" si="114"/>
        <v>0</v>
      </c>
      <c r="FK56" s="314">
        <f>IF(P55="課税事業者（一般課税）",INT(V56*10/110)+INT(W56*10/110),0)</f>
        <v>0</v>
      </c>
      <c r="FL56" s="93">
        <f t="shared" si="112"/>
        <v>0</v>
      </c>
      <c r="FM56" s="103">
        <f>IF(P55="課税事業者（一般課税）",INT(AG56*0.0909090909090909),0)</f>
        <v>0</v>
      </c>
      <c r="FN56" s="341">
        <f t="shared" si="49"/>
        <v>0</v>
      </c>
      <c r="FO56" s="350">
        <f>IF(P55="課税事業者（一般課税）",INT(AP56*10/110)+INT(AQ56*10/110),0)</f>
        <v>0</v>
      </c>
      <c r="FP56" s="116">
        <f t="shared" si="50"/>
        <v>0</v>
      </c>
      <c r="FQ56" s="347">
        <f>IF(P55="課税事業者（一般課税）",INT(BA56*10/110),0)</f>
        <v>0</v>
      </c>
      <c r="FR56" s="93">
        <f t="shared" si="51"/>
        <v>0</v>
      </c>
      <c r="FS56" s="355">
        <f>IF(P55="課税事業者（一般課税）",INT(BL56*10/110),0)</f>
        <v>0</v>
      </c>
      <c r="FT56" s="104">
        <f t="shared" si="52"/>
        <v>0</v>
      </c>
      <c r="FU56" s="355">
        <f>IF(P55="課税事業者（一般課税）",INT(BV56*10/110),0)</f>
        <v>0</v>
      </c>
      <c r="FV56" s="116">
        <f t="shared" si="53"/>
        <v>0</v>
      </c>
      <c r="FW56" s="355">
        <f>IF(P55="課税事業者（一般課税）",INT(CF56*10/110),0)</f>
        <v>0</v>
      </c>
      <c r="FX56" s="104">
        <f t="shared" si="54"/>
        <v>0</v>
      </c>
      <c r="FY56" s="347">
        <f>IF(P55="課税事業者（一般課税）",INT(CT56*10/110)+INT(CU56*10/110),0)</f>
        <v>0</v>
      </c>
      <c r="FZ56" s="93">
        <f t="shared" si="55"/>
        <v>0</v>
      </c>
      <c r="GA56" s="355">
        <f>IF(P55="課税事業者（一般課税）",INT(DF56*10/110),0)</f>
        <v>0</v>
      </c>
      <c r="GB56" s="104">
        <f t="shared" si="56"/>
        <v>0</v>
      </c>
      <c r="GC56" s="354">
        <f>IF(P55="課税事業者（一般課税）",INT(DL56*10/110),0)</f>
        <v>0</v>
      </c>
      <c r="GD56" s="93">
        <f t="shared" si="57"/>
        <v>0</v>
      </c>
      <c r="GE56" s="355">
        <f>IF(P55="課税事業者（一般課税）",INT(DZ56*10/110),0)</f>
        <v>0</v>
      </c>
      <c r="GF56" s="116">
        <f t="shared" si="58"/>
        <v>0</v>
      </c>
      <c r="GG56" s="354">
        <f>IF(P55="課税事業者（一般課税）",INT(EJ56*10/110),0)</f>
        <v>0</v>
      </c>
      <c r="GH56" s="116">
        <f t="shared" si="59"/>
        <v>0</v>
      </c>
      <c r="GI56" s="114">
        <f t="shared" si="115"/>
        <v>0</v>
      </c>
      <c r="GJ56" s="116">
        <f t="shared" si="115"/>
        <v>0</v>
      </c>
      <c r="GK56" s="354">
        <f>IF(P55="課税事業者（一般課税）",INT(FC56*10/110),0)</f>
        <v>0</v>
      </c>
      <c r="GL56" s="139">
        <f t="shared" si="61"/>
        <v>0</v>
      </c>
      <c r="GM56" s="695"/>
    </row>
    <row r="57" spans="1:195" ht="20.100000000000001" customHeight="1">
      <c r="A57" s="667" t="str">
        <f t="shared" ref="A57" si="119">+A55</f>
        <v>北海道</v>
      </c>
      <c r="B57" s="521"/>
      <c r="C57" s="629">
        <f t="shared" si="62"/>
        <v>22</v>
      </c>
      <c r="D57" s="685"/>
      <c r="E57" s="317" t="s">
        <v>258</v>
      </c>
      <c r="F57" s="680"/>
      <c r="G57" s="686"/>
      <c r="H57" s="682"/>
      <c r="I57" s="543"/>
      <c r="J57" s="698"/>
      <c r="K57" s="684"/>
      <c r="L57" s="683"/>
      <c r="M57" s="684"/>
      <c r="N57" s="468" t="e">
        <f t="shared" si="23"/>
        <v>#DIV/0!</v>
      </c>
      <c r="O57" s="689" t="str">
        <f>IF(L57="","",VLOOKUP(L57,'リスト（けさない）'!$Q$3:$R$29,2,0))</f>
        <v/>
      </c>
      <c r="P57" s="700"/>
      <c r="Q57" s="536"/>
      <c r="R57" s="473"/>
      <c r="S57" s="251" t="str">
        <f>IF(U57="","",VLOOKUP(L57,'リスト（けさない）'!$X$3:$Y$29,2,0))</f>
        <v/>
      </c>
      <c r="T57" s="243">
        <f t="shared" si="24"/>
        <v>0</v>
      </c>
      <c r="U57" s="244"/>
      <c r="V57" s="245">
        <f t="shared" si="91"/>
        <v>0</v>
      </c>
      <c r="W57" s="246"/>
      <c r="X57" s="247">
        <f t="shared" si="25"/>
        <v>0</v>
      </c>
      <c r="Y57" s="253">
        <f t="shared" si="92"/>
        <v>0</v>
      </c>
      <c r="Z57" s="332">
        <f>IF(Q57="初 年 度",Y57,0)</f>
        <v>0</v>
      </c>
      <c r="AA57" s="333">
        <f>IF(Q57="次 年 度",Y57,0)</f>
        <v>0</v>
      </c>
      <c r="AB57" s="444"/>
      <c r="AC57" s="124" t="s">
        <v>133</v>
      </c>
      <c r="AD57" s="243">
        <f t="shared" si="26"/>
        <v>0</v>
      </c>
      <c r="AE57" s="425"/>
      <c r="AF57" s="369"/>
      <c r="AG57" s="255"/>
      <c r="AH57" s="248">
        <f t="shared" si="27"/>
        <v>0</v>
      </c>
      <c r="AI57" s="339">
        <f>IF(AG57&gt;0,INT((AG57-FM57)/2),AF57-FM57)</f>
        <v>0</v>
      </c>
      <c r="AJ57" s="335">
        <f>IF(Q57="初 年 度",AI57,0)</f>
        <v>0</v>
      </c>
      <c r="AK57" s="420">
        <f>IF(Q57="次 年 度",AI57,0)</f>
        <v>0</v>
      </c>
      <c r="AL57" s="476"/>
      <c r="AM57" s="245" t="str">
        <f>IF(AO57="","",VLOOKUP(L57,'リスト（けさない）'!$AA$3:$AB$29,2,0))</f>
        <v/>
      </c>
      <c r="AN57" s="248">
        <f t="shared" si="28"/>
        <v>0</v>
      </c>
      <c r="AO57" s="244"/>
      <c r="AP57" s="257">
        <f t="shared" si="93"/>
        <v>0</v>
      </c>
      <c r="AQ57" s="255"/>
      <c r="AR57" s="258">
        <f t="shared" si="30"/>
        <v>0</v>
      </c>
      <c r="AS57" s="338">
        <f t="shared" si="69"/>
        <v>0</v>
      </c>
      <c r="AT57" s="332">
        <f>IF(Q57="初 年 度",AS57,0)</f>
        <v>0</v>
      </c>
      <c r="AU57" s="333">
        <f>IF(Q57="次 年 度",AS57,0)</f>
        <v>0</v>
      </c>
      <c r="AV57" s="476"/>
      <c r="AW57" s="124" t="s">
        <v>208</v>
      </c>
      <c r="AX57" s="248">
        <f t="shared" si="31"/>
        <v>0</v>
      </c>
      <c r="AY57" s="244"/>
      <c r="AZ57" s="369"/>
      <c r="BA57" s="255"/>
      <c r="BB57" s="248">
        <f t="shared" si="32"/>
        <v>0</v>
      </c>
      <c r="BC57" s="338">
        <f t="shared" si="63"/>
        <v>0</v>
      </c>
      <c r="BD57" s="332">
        <f>IF(Q57="初 年 度",BC57,0)</f>
        <v>0</v>
      </c>
      <c r="BE57" s="438">
        <f>IF(Q57="次 年 度",BC57,0)</f>
        <v>0</v>
      </c>
      <c r="BF57" s="476"/>
      <c r="BG57" s="124" t="s">
        <v>208</v>
      </c>
      <c r="BH57" s="248">
        <f t="shared" si="33"/>
        <v>0</v>
      </c>
      <c r="BI57" s="244"/>
      <c r="BJ57" s="369"/>
      <c r="BK57" s="255"/>
      <c r="BL57" s="248">
        <f t="shared" si="34"/>
        <v>0</v>
      </c>
      <c r="BM57" s="339">
        <f t="shared" si="70"/>
        <v>0</v>
      </c>
      <c r="BN57" s="335">
        <f>IF(Q57="初 年 度",BM57,0)</f>
        <v>0</v>
      </c>
      <c r="BO57" s="420">
        <f>IF(Q57="次 年 度",BM57,0)</f>
        <v>0</v>
      </c>
      <c r="BP57" s="476"/>
      <c r="BQ57" s="376" t="s">
        <v>208</v>
      </c>
      <c r="BR57" s="248">
        <f t="shared" si="35"/>
        <v>0</v>
      </c>
      <c r="BS57" s="244"/>
      <c r="BT57" s="369"/>
      <c r="BU57" s="88"/>
      <c r="BV57" s="95">
        <f t="shared" si="36"/>
        <v>0</v>
      </c>
      <c r="BW57" s="339">
        <f t="shared" si="71"/>
        <v>0</v>
      </c>
      <c r="BX57" s="335">
        <f>IF(Q57="初 年 度",BW57,0)</f>
        <v>0</v>
      </c>
      <c r="BY57" s="336">
        <f>IF(Q57="次 年 度",BW57,0)</f>
        <v>0</v>
      </c>
      <c r="BZ57" s="476"/>
      <c r="CA57" s="124" t="s">
        <v>208</v>
      </c>
      <c r="CB57" s="248">
        <f t="shared" si="2"/>
        <v>0</v>
      </c>
      <c r="CC57" s="244"/>
      <c r="CD57" s="369"/>
      <c r="CE57" s="255"/>
      <c r="CF57" s="248">
        <f t="shared" si="37"/>
        <v>0</v>
      </c>
      <c r="CG57" s="339">
        <f t="shared" si="64"/>
        <v>0</v>
      </c>
      <c r="CH57" s="335">
        <f>IF(Q57="初 年 度",CG57,0)</f>
        <v>0</v>
      </c>
      <c r="CI57" s="336">
        <f>IF(Q57="次 年 度",CG57,0)</f>
        <v>0</v>
      </c>
      <c r="CJ57" s="256">
        <f t="shared" si="94"/>
        <v>0</v>
      </c>
      <c r="CK57" s="245">
        <f t="shared" si="95"/>
        <v>0</v>
      </c>
      <c r="CL57" s="245">
        <f t="shared" si="96"/>
        <v>0</v>
      </c>
      <c r="CM57" s="247">
        <f t="shared" si="97"/>
        <v>0</v>
      </c>
      <c r="CN57" s="245">
        <f t="shared" si="98"/>
        <v>0</v>
      </c>
      <c r="CO57" s="266">
        <f t="shared" si="99"/>
        <v>0</v>
      </c>
      <c r="CP57" s="476"/>
      <c r="CQ57" s="245" t="str">
        <f>IF(CS57="","",VLOOKUP(L57,'リスト（けさない）'!$AD$3:$AE$29,2,0))</f>
        <v/>
      </c>
      <c r="CR57" s="243">
        <f t="shared" si="38"/>
        <v>0</v>
      </c>
      <c r="CS57" s="244"/>
      <c r="CT57" s="245">
        <f t="shared" si="65"/>
        <v>0</v>
      </c>
      <c r="CU57" s="255"/>
      <c r="CV57" s="245">
        <f t="shared" si="39"/>
        <v>0</v>
      </c>
      <c r="CW57" s="339">
        <f t="shared" si="72"/>
        <v>0</v>
      </c>
      <c r="CX57" s="335">
        <f>IF(Q57="初 年 度",CW57,0)</f>
        <v>0</v>
      </c>
      <c r="CY57" s="336">
        <f>IF(Q57="次 年 度",CW57,0)</f>
        <v>0</v>
      </c>
      <c r="CZ57" s="476"/>
      <c r="DA57" s="124" t="s">
        <v>133</v>
      </c>
      <c r="DB57" s="243">
        <f t="shared" si="40"/>
        <v>0</v>
      </c>
      <c r="DC57" s="244"/>
      <c r="DD57" s="369"/>
      <c r="DE57" s="255"/>
      <c r="DF57" s="248">
        <f t="shared" si="41"/>
        <v>0</v>
      </c>
      <c r="DG57" s="339">
        <f t="shared" si="66"/>
        <v>0</v>
      </c>
      <c r="DH57" s="335">
        <f>IF(Q57="初 年 度",DG57,0)</f>
        <v>0</v>
      </c>
      <c r="DI57" s="336">
        <f>IF(Q57="次 年 度",DG57,0)</f>
        <v>0</v>
      </c>
      <c r="DJ57" s="476"/>
      <c r="DK57" s="458" t="s">
        <v>133</v>
      </c>
      <c r="DL57" s="243">
        <f t="shared" si="42"/>
        <v>0</v>
      </c>
      <c r="DM57" s="244"/>
      <c r="DN57" s="369"/>
      <c r="DO57" s="255"/>
      <c r="DP57" s="248">
        <f t="shared" si="43"/>
        <v>0</v>
      </c>
      <c r="DQ57" s="339">
        <f t="shared" si="73"/>
        <v>0</v>
      </c>
      <c r="DR57" s="335">
        <f>IF(Q57="初 年 度",DQ57,0)</f>
        <v>0</v>
      </c>
      <c r="DS57" s="336">
        <f>IF(Q57="次 年 度",DQ57,0)</f>
        <v>0</v>
      </c>
      <c r="DT57" s="476"/>
      <c r="DU57" s="458" t="s">
        <v>133</v>
      </c>
      <c r="DV57" s="243">
        <f t="shared" si="44"/>
        <v>0</v>
      </c>
      <c r="DW57" s="244"/>
      <c r="DX57" s="369"/>
      <c r="DY57" s="255"/>
      <c r="DZ57" s="248">
        <f t="shared" si="45"/>
        <v>0</v>
      </c>
      <c r="EA57" s="338">
        <f t="shared" si="67"/>
        <v>0</v>
      </c>
      <c r="EB57" s="332">
        <f>IF(Q57="初 年 度",EA57,0)</f>
        <v>0</v>
      </c>
      <c r="EC57" s="333">
        <f>IF(Q57="次 年 度",EA57,0)</f>
        <v>0</v>
      </c>
      <c r="ED57" s="476"/>
      <c r="EE57" s="458" t="s">
        <v>133</v>
      </c>
      <c r="EF57" s="243">
        <f t="shared" si="46"/>
        <v>0</v>
      </c>
      <c r="EG57" s="244"/>
      <c r="EH57" s="369"/>
      <c r="EI57" s="255"/>
      <c r="EJ57" s="248">
        <f t="shared" si="47"/>
        <v>0</v>
      </c>
      <c r="EK57" s="339">
        <f t="shared" si="74"/>
        <v>0</v>
      </c>
      <c r="EL57" s="335">
        <f>IF(Q57="初 年 度",EK57,0)</f>
        <v>0</v>
      </c>
      <c r="EM57" s="336">
        <f>IF(Q57="次 年 度",EK57,0)</f>
        <v>0</v>
      </c>
      <c r="EN57" s="256">
        <f t="shared" si="100"/>
        <v>0</v>
      </c>
      <c r="EO57" s="247">
        <f t="shared" si="101"/>
        <v>0</v>
      </c>
      <c r="EP57" s="247">
        <f t="shared" si="102"/>
        <v>0</v>
      </c>
      <c r="EQ57" s="247">
        <f t="shared" si="103"/>
        <v>0</v>
      </c>
      <c r="ER57" s="247">
        <f t="shared" si="104"/>
        <v>0</v>
      </c>
      <c r="ES57" s="259">
        <f t="shared" si="105"/>
        <v>0</v>
      </c>
      <c r="ET57" s="272">
        <f t="shared" si="106"/>
        <v>0</v>
      </c>
      <c r="EU57" s="264">
        <f t="shared" si="107"/>
        <v>0</v>
      </c>
      <c r="EV57" s="247">
        <f t="shared" si="108"/>
        <v>0</v>
      </c>
      <c r="EW57" s="247">
        <f t="shared" si="109"/>
        <v>0</v>
      </c>
      <c r="EX57" s="245">
        <f t="shared" si="110"/>
        <v>0</v>
      </c>
      <c r="EY57" s="266">
        <f t="shared" si="111"/>
        <v>0</v>
      </c>
      <c r="EZ57" s="383">
        <f>IF(L57="ブルーベリー（普通栽培）",0,220)</f>
        <v>220</v>
      </c>
      <c r="FA57" s="247">
        <f>IF(L57="ブルーベリー（普通栽培）",0,T57+AD57+AN57)</f>
        <v>0</v>
      </c>
      <c r="FB57" s="247">
        <f>IF(L57="ブルーベリー（普通栽培）",0,U57+AE57+AO57)</f>
        <v>0</v>
      </c>
      <c r="FC57" s="247">
        <f t="shared" si="68"/>
        <v>0</v>
      </c>
      <c r="FD57" s="247">
        <f t="shared" si="21"/>
        <v>0</v>
      </c>
      <c r="FE57" s="247">
        <f>IF(Q57="初 年 度",FC57-GK57,0)</f>
        <v>0</v>
      </c>
      <c r="FF57" s="259">
        <f>IF(Q57="次 年 度",FC57-GK57,0)</f>
        <v>0</v>
      </c>
      <c r="FG57" s="135">
        <f t="shared" si="114"/>
        <v>0</v>
      </c>
      <c r="FH57" s="82">
        <f t="shared" si="114"/>
        <v>0</v>
      </c>
      <c r="FI57" s="82">
        <f t="shared" si="114"/>
        <v>0</v>
      </c>
      <c r="FJ57" s="129">
        <f t="shared" si="114"/>
        <v>0</v>
      </c>
      <c r="FK57" s="228">
        <f>IF(P57="課税事業者（一般課税）",INT(V57*10/110)+INT(W57*10/110),0)</f>
        <v>0</v>
      </c>
      <c r="FL57" s="277">
        <f t="shared" si="112"/>
        <v>0</v>
      </c>
      <c r="FM57" s="278">
        <f>IF(P57="課税事業者（一般課税）",INT(AG57*0.0909090909090909),0)</f>
        <v>0</v>
      </c>
      <c r="FN57" s="342">
        <f t="shared" si="49"/>
        <v>0</v>
      </c>
      <c r="FO57" s="232">
        <f>IF(P57="課税事業者（一般課税）",INT(AP57*10/110)+INT(AQ57*10/110),0)</f>
        <v>0</v>
      </c>
      <c r="FP57" s="281">
        <f t="shared" si="50"/>
        <v>0</v>
      </c>
      <c r="FQ57" s="340">
        <f>IF(P57="課税事業者（一般課税）",INT(BA57*10/110),0)</f>
        <v>0</v>
      </c>
      <c r="FR57" s="277">
        <f t="shared" si="51"/>
        <v>0</v>
      </c>
      <c r="FS57" s="230">
        <f>IF(P57="課税事業者（一般課税）",INT(BL57*10/110),0)</f>
        <v>0</v>
      </c>
      <c r="FT57" s="279">
        <f t="shared" si="52"/>
        <v>0</v>
      </c>
      <c r="FU57" s="230">
        <f>IF(P57="課税事業者（一般課税）",INT(BV57*10/110),0)</f>
        <v>0</v>
      </c>
      <c r="FV57" s="281">
        <f t="shared" si="53"/>
        <v>0</v>
      </c>
      <c r="FW57" s="230">
        <f>IF(P57="課税事業者（一般課税）",INT(CF57*10/110),0)</f>
        <v>0</v>
      </c>
      <c r="FX57" s="279">
        <f t="shared" si="54"/>
        <v>0</v>
      </c>
      <c r="FY57" s="340">
        <f>IF(P57="課税事業者（一般課税）",INT(CT57*10/110)+INT(CU57*10/110),0)</f>
        <v>0</v>
      </c>
      <c r="FZ57" s="277">
        <f t="shared" si="55"/>
        <v>0</v>
      </c>
      <c r="GA57" s="230">
        <f>IF(P57="課税事業者（一般課税）",INT(DF57*10/110),0)</f>
        <v>0</v>
      </c>
      <c r="GB57" s="279">
        <f t="shared" si="56"/>
        <v>0</v>
      </c>
      <c r="GC57" s="353">
        <f>IF(P57="課税事業者（一般課税）",INT(DP57*10/110),0)</f>
        <v>0</v>
      </c>
      <c r="GD57" s="277">
        <f t="shared" si="57"/>
        <v>0</v>
      </c>
      <c r="GE57" s="230">
        <f>IF(P57="課税事業者（一般課税）",INT(DZ57*10/110),0)</f>
        <v>0</v>
      </c>
      <c r="GF57" s="281">
        <f t="shared" si="58"/>
        <v>0</v>
      </c>
      <c r="GG57" s="353">
        <f>IF(P57="課税事業者（一般課税）",INT(EJ57*10/110),0)</f>
        <v>0</v>
      </c>
      <c r="GH57" s="281">
        <f t="shared" si="59"/>
        <v>0</v>
      </c>
      <c r="GI57" s="280">
        <f t="shared" si="115"/>
        <v>0</v>
      </c>
      <c r="GJ57" s="281">
        <f t="shared" si="115"/>
        <v>0</v>
      </c>
      <c r="GK57" s="353">
        <f>IF(P57="課税事業者（一般課税）",INT(FC57*10/110),0)</f>
        <v>0</v>
      </c>
      <c r="GL57" s="287">
        <f t="shared" si="61"/>
        <v>0</v>
      </c>
      <c r="GM57" s="694"/>
    </row>
    <row r="58" spans="1:195" ht="20.100000000000001" customHeight="1">
      <c r="A58" s="668"/>
      <c r="B58" s="522"/>
      <c r="C58" s="669"/>
      <c r="D58" s="673"/>
      <c r="E58" s="316" t="s">
        <v>256</v>
      </c>
      <c r="F58" s="675"/>
      <c r="G58" s="541"/>
      <c r="H58" s="543"/>
      <c r="I58" s="697"/>
      <c r="J58" s="699"/>
      <c r="K58" s="552"/>
      <c r="L58" s="541"/>
      <c r="M58" s="552"/>
      <c r="N58" s="467" t="e">
        <f t="shared" si="23"/>
        <v>#DIV/0!</v>
      </c>
      <c r="O58" s="690"/>
      <c r="P58" s="537"/>
      <c r="Q58" s="537"/>
      <c r="R58" s="89"/>
      <c r="S58" s="80" t="str">
        <f>IF(U58="","",VLOOKUP(L57,'リスト（けさない）'!$X$3:$Y$29,2,0))</f>
        <v/>
      </c>
      <c r="T58" s="74">
        <f t="shared" si="24"/>
        <v>0</v>
      </c>
      <c r="U58" s="100"/>
      <c r="V58" s="80">
        <f t="shared" si="91"/>
        <v>0</v>
      </c>
      <c r="W58" s="78"/>
      <c r="X58" s="83">
        <f t="shared" si="25"/>
        <v>0</v>
      </c>
      <c r="Y58" s="83">
        <f t="shared" si="92"/>
        <v>0</v>
      </c>
      <c r="Z58" s="394">
        <f>IF(Q57="初 年 度",Y58,0)</f>
        <v>0</v>
      </c>
      <c r="AA58" s="395">
        <f>IF(Q57="次 年 度",Y58,0)</f>
        <v>0</v>
      </c>
      <c r="AB58" s="445"/>
      <c r="AC58" s="125" t="s">
        <v>133</v>
      </c>
      <c r="AD58" s="74">
        <f t="shared" si="26"/>
        <v>0</v>
      </c>
      <c r="AE58" s="426"/>
      <c r="AF58" s="370"/>
      <c r="AG58" s="89"/>
      <c r="AH58" s="96">
        <f t="shared" si="27"/>
        <v>0</v>
      </c>
      <c r="AI58" s="96">
        <f>IF(AG57&gt;0,INT((AG58-FM58)/2),AF58-FM58)</f>
        <v>0</v>
      </c>
      <c r="AJ58" s="96">
        <f>IF(Q57="初 年 度",AI58,0)</f>
        <v>0</v>
      </c>
      <c r="AK58" s="421">
        <f>IF(Q57="次 年 度",AI58,0)</f>
        <v>0</v>
      </c>
      <c r="AL58" s="477"/>
      <c r="AM58" s="80" t="str">
        <f>IF(AO58="","",VLOOKUP(L57,'リスト（けさない）'!$AA$3:$AB$29,2,0))</f>
        <v/>
      </c>
      <c r="AN58" s="96">
        <f t="shared" si="28"/>
        <v>0</v>
      </c>
      <c r="AO58" s="100"/>
      <c r="AP58" s="107">
        <f t="shared" si="93"/>
        <v>0</v>
      </c>
      <c r="AQ58" s="89"/>
      <c r="AR58" s="111">
        <f t="shared" si="30"/>
        <v>0</v>
      </c>
      <c r="AS58" s="334">
        <f t="shared" si="69"/>
        <v>0</v>
      </c>
      <c r="AT58" s="334">
        <f>IF(Q57="初 年 度",AS58,0)</f>
        <v>0</v>
      </c>
      <c r="AU58" s="337">
        <f>IF(Q57="次 年 度",AS58,0)</f>
        <v>0</v>
      </c>
      <c r="AV58" s="477"/>
      <c r="AW58" s="125" t="s">
        <v>208</v>
      </c>
      <c r="AX58" s="96">
        <f t="shared" si="31"/>
        <v>0</v>
      </c>
      <c r="AY58" s="100"/>
      <c r="AZ58" s="370"/>
      <c r="BA58" s="89"/>
      <c r="BB58" s="96">
        <f t="shared" si="32"/>
        <v>0</v>
      </c>
      <c r="BC58" s="80">
        <f t="shared" si="63"/>
        <v>0</v>
      </c>
      <c r="BD58" s="83">
        <f>IF(Q57="初 年 度",BC58,0)</f>
        <v>0</v>
      </c>
      <c r="BE58" s="122">
        <f>IF(Q57="次 年 度",BC58,0)</f>
        <v>0</v>
      </c>
      <c r="BF58" s="477"/>
      <c r="BG58" s="125" t="s">
        <v>208</v>
      </c>
      <c r="BH58" s="96">
        <f t="shared" si="33"/>
        <v>0</v>
      </c>
      <c r="BI58" s="100"/>
      <c r="BJ58" s="370"/>
      <c r="BK58" s="89"/>
      <c r="BL58" s="96">
        <f t="shared" si="34"/>
        <v>0</v>
      </c>
      <c r="BM58" s="83">
        <f t="shared" si="70"/>
        <v>0</v>
      </c>
      <c r="BN58" s="83">
        <f>IF(Q57="初 年 度",BM58,0)</f>
        <v>0</v>
      </c>
      <c r="BO58" s="122">
        <f>IF(Q57="次 年 度",BM58,0)</f>
        <v>0</v>
      </c>
      <c r="BP58" s="477"/>
      <c r="BQ58" s="375" t="s">
        <v>208</v>
      </c>
      <c r="BR58" s="96">
        <f t="shared" si="35"/>
        <v>0</v>
      </c>
      <c r="BS58" s="100"/>
      <c r="BT58" s="370"/>
      <c r="BU58" s="89"/>
      <c r="BV58" s="96">
        <f t="shared" si="36"/>
        <v>0</v>
      </c>
      <c r="BW58" s="83">
        <f t="shared" si="71"/>
        <v>0</v>
      </c>
      <c r="BX58" s="83">
        <f>IF(Q57="初 年 度",BW58,0)</f>
        <v>0</v>
      </c>
      <c r="BY58" s="120">
        <f>IF(Q57="次 年 度",BW58,0)</f>
        <v>0</v>
      </c>
      <c r="BZ58" s="477"/>
      <c r="CA58" s="125" t="s">
        <v>228</v>
      </c>
      <c r="CB58" s="96">
        <f t="shared" si="2"/>
        <v>0</v>
      </c>
      <c r="CC58" s="100"/>
      <c r="CD58" s="370"/>
      <c r="CE58" s="89"/>
      <c r="CF58" s="96">
        <f t="shared" si="37"/>
        <v>0</v>
      </c>
      <c r="CG58" s="83">
        <f t="shared" si="64"/>
        <v>0</v>
      </c>
      <c r="CH58" s="83">
        <f>IF(Q57="初 年 度",CG58,0)</f>
        <v>0</v>
      </c>
      <c r="CI58" s="120">
        <f>IF(Q57="次 年 度",CG58,0)</f>
        <v>0</v>
      </c>
      <c r="CJ58" s="71">
        <f t="shared" si="94"/>
        <v>0</v>
      </c>
      <c r="CK58" s="80">
        <f t="shared" si="95"/>
        <v>0</v>
      </c>
      <c r="CL58" s="80">
        <f t="shared" si="96"/>
        <v>0</v>
      </c>
      <c r="CM58" s="83">
        <f t="shared" si="97"/>
        <v>0</v>
      </c>
      <c r="CN58" s="80">
        <f t="shared" si="98"/>
        <v>0</v>
      </c>
      <c r="CO58" s="130">
        <f t="shared" si="99"/>
        <v>0</v>
      </c>
      <c r="CP58" s="477"/>
      <c r="CQ58" s="80" t="str">
        <f>IF(CS58="","",VLOOKUP(L57,'リスト（けさない）'!$AD$3:$AE$29,2,0))</f>
        <v/>
      </c>
      <c r="CR58" s="74">
        <f t="shared" si="38"/>
        <v>0</v>
      </c>
      <c r="CS58" s="100"/>
      <c r="CT58" s="80">
        <f t="shared" si="65"/>
        <v>0</v>
      </c>
      <c r="CU58" s="89"/>
      <c r="CV58" s="80">
        <f t="shared" si="39"/>
        <v>0</v>
      </c>
      <c r="CW58" s="80">
        <f t="shared" si="72"/>
        <v>0</v>
      </c>
      <c r="CX58" s="83">
        <f>IF(Q57="初 年 度",CW58,0)</f>
        <v>0</v>
      </c>
      <c r="CY58" s="120">
        <f>IF(Q57="次 年 度",CW58,0)</f>
        <v>0</v>
      </c>
      <c r="CZ58" s="477"/>
      <c r="DA58" s="125" t="s">
        <v>133</v>
      </c>
      <c r="DB58" s="74">
        <f t="shared" si="40"/>
        <v>0</v>
      </c>
      <c r="DC58" s="100"/>
      <c r="DD58" s="370"/>
      <c r="DE58" s="89"/>
      <c r="DF58" s="96">
        <f t="shared" si="41"/>
        <v>0</v>
      </c>
      <c r="DG58" s="83">
        <f t="shared" si="66"/>
        <v>0</v>
      </c>
      <c r="DH58" s="83">
        <f>IF(Q57="初 年 度",DG58,0)</f>
        <v>0</v>
      </c>
      <c r="DI58" s="120">
        <f>IF(Q57="次 年 度",DG58,0)</f>
        <v>0</v>
      </c>
      <c r="DJ58" s="477"/>
      <c r="DK58" s="125" t="s">
        <v>133</v>
      </c>
      <c r="DL58" s="74">
        <f t="shared" si="42"/>
        <v>0</v>
      </c>
      <c r="DM58" s="100"/>
      <c r="DN58" s="370"/>
      <c r="DO58" s="89"/>
      <c r="DP58" s="96">
        <f t="shared" si="43"/>
        <v>0</v>
      </c>
      <c r="DQ58" s="83">
        <f t="shared" si="73"/>
        <v>0</v>
      </c>
      <c r="DR58" s="83">
        <f>IF(Q57="初 年 度",DQ58,0)</f>
        <v>0</v>
      </c>
      <c r="DS58" s="120">
        <f>IF(Q57="次 年 度",DQ58,0)</f>
        <v>0</v>
      </c>
      <c r="DT58" s="477"/>
      <c r="DU58" s="125" t="s">
        <v>133</v>
      </c>
      <c r="DV58" s="74">
        <f t="shared" si="44"/>
        <v>0</v>
      </c>
      <c r="DW58" s="100"/>
      <c r="DX58" s="370"/>
      <c r="DY58" s="89"/>
      <c r="DZ58" s="96">
        <f t="shared" si="45"/>
        <v>0</v>
      </c>
      <c r="EA58" s="83">
        <f t="shared" si="67"/>
        <v>0</v>
      </c>
      <c r="EB58" s="83">
        <f>IF(Q57="初 年 度",EA58,0)</f>
        <v>0</v>
      </c>
      <c r="EC58" s="120">
        <f>IF(Q57="次 年 度",EA58,0)</f>
        <v>0</v>
      </c>
      <c r="ED58" s="477"/>
      <c r="EE58" s="125" t="s">
        <v>133</v>
      </c>
      <c r="EF58" s="74">
        <f t="shared" si="46"/>
        <v>0</v>
      </c>
      <c r="EG58" s="100"/>
      <c r="EH58" s="370"/>
      <c r="EI58" s="89"/>
      <c r="EJ58" s="96">
        <f t="shared" si="47"/>
        <v>0</v>
      </c>
      <c r="EK58" s="83">
        <f t="shared" si="74"/>
        <v>0</v>
      </c>
      <c r="EL58" s="83">
        <f>IF(Q57="初 年 度",EK58,0)</f>
        <v>0</v>
      </c>
      <c r="EM58" s="120">
        <f>IF(Q57="次 年 度",EK58,0)</f>
        <v>0</v>
      </c>
      <c r="EN58" s="71">
        <f t="shared" si="100"/>
        <v>0</v>
      </c>
      <c r="EO58" s="83">
        <f t="shared" si="101"/>
        <v>0</v>
      </c>
      <c r="EP58" s="83">
        <f t="shared" si="102"/>
        <v>0</v>
      </c>
      <c r="EQ58" s="83">
        <f t="shared" si="103"/>
        <v>0</v>
      </c>
      <c r="ER58" s="83">
        <f t="shared" si="104"/>
        <v>0</v>
      </c>
      <c r="ES58" s="120">
        <f t="shared" si="105"/>
        <v>0</v>
      </c>
      <c r="ET58" s="136">
        <f t="shared" si="106"/>
        <v>0</v>
      </c>
      <c r="EU58" s="122">
        <f t="shared" si="107"/>
        <v>0</v>
      </c>
      <c r="EV58" s="83">
        <f t="shared" si="108"/>
        <v>0</v>
      </c>
      <c r="EW58" s="83">
        <f t="shared" si="109"/>
        <v>0</v>
      </c>
      <c r="EX58" s="80">
        <f t="shared" si="110"/>
        <v>0</v>
      </c>
      <c r="EY58" s="130">
        <f t="shared" si="111"/>
        <v>0</v>
      </c>
      <c r="EZ58" s="71">
        <f>IF(L57="ブルーベリー（普通栽培）",0,220)</f>
        <v>220</v>
      </c>
      <c r="FA58" s="80">
        <f>IF(L57="ブルーベリー（普通栽培）",0,T58+AD58+AN58)</f>
        <v>0</v>
      </c>
      <c r="FB58" s="83">
        <f>IF(L57="ブルーベリー（普通栽培）",0,U58+AE58+AO58)</f>
        <v>0</v>
      </c>
      <c r="FC58" s="83">
        <f t="shared" si="68"/>
        <v>0</v>
      </c>
      <c r="FD58" s="83">
        <f t="shared" si="21"/>
        <v>0</v>
      </c>
      <c r="FE58" s="117">
        <f>IF(Q57="初 年 度",FC58-GK58,0)</f>
        <v>0</v>
      </c>
      <c r="FF58" s="118">
        <f>IF(Q57="次 年 度",FC58-GK58,0)</f>
        <v>0</v>
      </c>
      <c r="FG58" s="136">
        <f t="shared" si="114"/>
        <v>0</v>
      </c>
      <c r="FH58" s="83">
        <f t="shared" si="114"/>
        <v>0</v>
      </c>
      <c r="FI58" s="83">
        <f t="shared" si="114"/>
        <v>0</v>
      </c>
      <c r="FJ58" s="130">
        <f t="shared" si="114"/>
        <v>0</v>
      </c>
      <c r="FK58" s="314">
        <f>IF(P57="課税事業者（一般課税）",INT(V58*10/110)+INT(W58*10/110),0)</f>
        <v>0</v>
      </c>
      <c r="FL58" s="92">
        <f t="shared" si="112"/>
        <v>0</v>
      </c>
      <c r="FM58" s="102">
        <f>IF(P57="課税事業者（一般課税）",INT(AG58*0.0909090909090909),0)</f>
        <v>0</v>
      </c>
      <c r="FN58" s="343">
        <f t="shared" si="49"/>
        <v>0</v>
      </c>
      <c r="FO58" s="350">
        <f>IF(P57="課税事業者（一般課税）",INT(AP58*10/110)+INT(AQ58*10/110),0)</f>
        <v>0</v>
      </c>
      <c r="FP58" s="115">
        <f t="shared" si="50"/>
        <v>0</v>
      </c>
      <c r="FQ58" s="347">
        <f>IF(P57="課税事業者（一般課税）",INT(BA58*10/110),0)</f>
        <v>0</v>
      </c>
      <c r="FR58" s="92">
        <f t="shared" si="51"/>
        <v>0</v>
      </c>
      <c r="FS58" s="355">
        <f>IF(P57="課税事業者（一般課税）",INT(BL58*10/110),0)</f>
        <v>0</v>
      </c>
      <c r="FT58" s="105">
        <f t="shared" si="52"/>
        <v>0</v>
      </c>
      <c r="FU58" s="355">
        <f>IF(P57="課税事業者（一般課税）",INT(BV58*10/110),0)</f>
        <v>0</v>
      </c>
      <c r="FV58" s="115">
        <f t="shared" si="53"/>
        <v>0</v>
      </c>
      <c r="FW58" s="355">
        <f>IF(P57="課税事業者（一般課税）",INT(CF58*10/110),0)</f>
        <v>0</v>
      </c>
      <c r="FX58" s="105">
        <f t="shared" si="54"/>
        <v>0</v>
      </c>
      <c r="FY58" s="347">
        <f>IF(P57="課税事業者（一般課税）",INT(CT58*10/110)+INT(CU58*10/110),0)</f>
        <v>0</v>
      </c>
      <c r="FZ58" s="92">
        <f t="shared" si="55"/>
        <v>0</v>
      </c>
      <c r="GA58" s="355">
        <f>IF(P57="課税事業者（一般課税）",INT(DF58*10/110),0)</f>
        <v>0</v>
      </c>
      <c r="GB58" s="105">
        <f t="shared" si="56"/>
        <v>0</v>
      </c>
      <c r="GC58" s="354">
        <f>IF(P57="課税事業者（一般課税）",INT(DL58*10/110),0)</f>
        <v>0</v>
      </c>
      <c r="GD58" s="92">
        <f t="shared" si="57"/>
        <v>0</v>
      </c>
      <c r="GE58" s="355">
        <f>IF(P57="課税事業者（一般課税）",INT(DZ58*10/110),0)</f>
        <v>0</v>
      </c>
      <c r="GF58" s="115">
        <f t="shared" si="58"/>
        <v>0</v>
      </c>
      <c r="GG58" s="354">
        <f>IF(P57="課税事業者（一般課税）",INT(EJ58*10/110),0)</f>
        <v>0</v>
      </c>
      <c r="GH58" s="115">
        <f t="shared" si="59"/>
        <v>0</v>
      </c>
      <c r="GI58" s="113">
        <f t="shared" si="115"/>
        <v>0</v>
      </c>
      <c r="GJ58" s="115">
        <f t="shared" si="115"/>
        <v>0</v>
      </c>
      <c r="GK58" s="354">
        <f>IF(P57="課税事業者（一般課税）",INT(FC58*10/110),0)</f>
        <v>0</v>
      </c>
      <c r="GL58" s="140">
        <f t="shared" si="61"/>
        <v>0</v>
      </c>
      <c r="GM58" s="695"/>
    </row>
    <row r="59" spans="1:195" ht="20.100000000000001" customHeight="1">
      <c r="A59" s="667" t="str">
        <f t="shared" ref="A59" si="120">+A57</f>
        <v>北海道</v>
      </c>
      <c r="B59" s="521"/>
      <c r="C59" s="629">
        <f t="shared" si="62"/>
        <v>23</v>
      </c>
      <c r="D59" s="685"/>
      <c r="E59" s="317" t="s">
        <v>258</v>
      </c>
      <c r="F59" s="680"/>
      <c r="G59" s="686"/>
      <c r="H59" s="682"/>
      <c r="I59" s="543"/>
      <c r="J59" s="698"/>
      <c r="K59" s="684"/>
      <c r="L59" s="683"/>
      <c r="M59" s="684"/>
      <c r="N59" s="468" t="e">
        <f t="shared" si="23"/>
        <v>#DIV/0!</v>
      </c>
      <c r="O59" s="689" t="str">
        <f>IF(L59="","",VLOOKUP(L59,'リスト（けさない）'!$Q$3:$R$29,2,0))</f>
        <v/>
      </c>
      <c r="P59" s="700"/>
      <c r="Q59" s="536"/>
      <c r="R59" s="473"/>
      <c r="S59" s="251" t="str">
        <f>IF(U59="","",VLOOKUP(L59,'リスト（けさない）'!$X$3:$Y$29,2,0))</f>
        <v/>
      </c>
      <c r="T59" s="243">
        <f t="shared" si="24"/>
        <v>0</v>
      </c>
      <c r="U59" s="244"/>
      <c r="V59" s="245">
        <f t="shared" si="91"/>
        <v>0</v>
      </c>
      <c r="W59" s="246"/>
      <c r="X59" s="247">
        <f t="shared" si="25"/>
        <v>0</v>
      </c>
      <c r="Y59" s="253">
        <f t="shared" si="92"/>
        <v>0</v>
      </c>
      <c r="Z59" s="332">
        <f>IF(Q59="初 年 度",Y59,0)</f>
        <v>0</v>
      </c>
      <c r="AA59" s="333">
        <f>IF(Q59="次 年 度",Y59,0)</f>
        <v>0</v>
      </c>
      <c r="AB59" s="444"/>
      <c r="AC59" s="124" t="s">
        <v>208</v>
      </c>
      <c r="AD59" s="243">
        <f t="shared" si="26"/>
        <v>0</v>
      </c>
      <c r="AE59" s="425"/>
      <c r="AF59" s="369"/>
      <c r="AG59" s="255"/>
      <c r="AH59" s="248">
        <f t="shared" si="27"/>
        <v>0</v>
      </c>
      <c r="AI59" s="339">
        <f>IF(AG59&gt;0,INT((AG59-FM59)/2),AF59-FM59)</f>
        <v>0</v>
      </c>
      <c r="AJ59" s="335">
        <f>IF(Q59="初 年 度",AI59,0)</f>
        <v>0</v>
      </c>
      <c r="AK59" s="420">
        <f>IF(Q59="次 年 度",AI59,0)</f>
        <v>0</v>
      </c>
      <c r="AL59" s="476"/>
      <c r="AM59" s="245" t="str">
        <f>IF(AO59="","",VLOOKUP(L59,'リスト（けさない）'!$AA$3:$AB$29,2,0))</f>
        <v/>
      </c>
      <c r="AN59" s="248">
        <f t="shared" si="28"/>
        <v>0</v>
      </c>
      <c r="AO59" s="244"/>
      <c r="AP59" s="257">
        <f t="shared" si="93"/>
        <v>0</v>
      </c>
      <c r="AQ59" s="255"/>
      <c r="AR59" s="258">
        <f t="shared" si="30"/>
        <v>0</v>
      </c>
      <c r="AS59" s="338">
        <f t="shared" si="69"/>
        <v>0</v>
      </c>
      <c r="AT59" s="332">
        <f>IF(Q59="初 年 度",AS59,0)</f>
        <v>0</v>
      </c>
      <c r="AU59" s="333">
        <f>IF(Q59="次 年 度",AS59,0)</f>
        <v>0</v>
      </c>
      <c r="AV59" s="476"/>
      <c r="AW59" s="124" t="s">
        <v>208</v>
      </c>
      <c r="AX59" s="248">
        <f t="shared" si="31"/>
        <v>0</v>
      </c>
      <c r="AY59" s="244"/>
      <c r="AZ59" s="369"/>
      <c r="BA59" s="255"/>
      <c r="BB59" s="248">
        <f t="shared" si="32"/>
        <v>0</v>
      </c>
      <c r="BC59" s="338">
        <f t="shared" si="63"/>
        <v>0</v>
      </c>
      <c r="BD59" s="332">
        <f>IF(Q59="初 年 度",BC59,0)</f>
        <v>0</v>
      </c>
      <c r="BE59" s="438">
        <f>IF(Q59="次 年 度",BC59,0)</f>
        <v>0</v>
      </c>
      <c r="BF59" s="476"/>
      <c r="BG59" s="124" t="s">
        <v>208</v>
      </c>
      <c r="BH59" s="248">
        <f t="shared" si="33"/>
        <v>0</v>
      </c>
      <c r="BI59" s="244"/>
      <c r="BJ59" s="369"/>
      <c r="BK59" s="255"/>
      <c r="BL59" s="248">
        <f t="shared" si="34"/>
        <v>0</v>
      </c>
      <c r="BM59" s="339">
        <f t="shared" si="70"/>
        <v>0</v>
      </c>
      <c r="BN59" s="335">
        <f>IF(Q59="初 年 度",BM59,0)</f>
        <v>0</v>
      </c>
      <c r="BO59" s="420">
        <f>IF(Q59="次 年 度",BM59,0)</f>
        <v>0</v>
      </c>
      <c r="BP59" s="476"/>
      <c r="BQ59" s="376" t="s">
        <v>208</v>
      </c>
      <c r="BR59" s="248">
        <f t="shared" si="35"/>
        <v>0</v>
      </c>
      <c r="BS59" s="244"/>
      <c r="BT59" s="369"/>
      <c r="BU59" s="88"/>
      <c r="BV59" s="95">
        <f t="shared" si="36"/>
        <v>0</v>
      </c>
      <c r="BW59" s="339">
        <f t="shared" si="71"/>
        <v>0</v>
      </c>
      <c r="BX59" s="335">
        <f>IF(Q59="初 年 度",BW59,0)</f>
        <v>0</v>
      </c>
      <c r="BY59" s="336">
        <f>IF(Q59="次 年 度",BW59,0)</f>
        <v>0</v>
      </c>
      <c r="BZ59" s="476"/>
      <c r="CA59" s="124" t="s">
        <v>208</v>
      </c>
      <c r="CB59" s="248">
        <f t="shared" si="2"/>
        <v>0</v>
      </c>
      <c r="CC59" s="244"/>
      <c r="CD59" s="369"/>
      <c r="CE59" s="255"/>
      <c r="CF59" s="248">
        <f t="shared" si="37"/>
        <v>0</v>
      </c>
      <c r="CG59" s="338">
        <f t="shared" si="64"/>
        <v>0</v>
      </c>
      <c r="CH59" s="332">
        <f>IF(Q59="初 年 度",CG59,0)</f>
        <v>0</v>
      </c>
      <c r="CI59" s="333">
        <f>IF(Q59="次 年 度",CG59,0)</f>
        <v>0</v>
      </c>
      <c r="CJ59" s="256">
        <f t="shared" si="94"/>
        <v>0</v>
      </c>
      <c r="CK59" s="245">
        <f t="shared" si="95"/>
        <v>0</v>
      </c>
      <c r="CL59" s="245">
        <f t="shared" si="96"/>
        <v>0</v>
      </c>
      <c r="CM59" s="247">
        <f t="shared" si="97"/>
        <v>0</v>
      </c>
      <c r="CN59" s="245">
        <f t="shared" si="98"/>
        <v>0</v>
      </c>
      <c r="CO59" s="266">
        <f t="shared" si="99"/>
        <v>0</v>
      </c>
      <c r="CP59" s="476"/>
      <c r="CQ59" s="251" t="str">
        <f>IF(CS59="","",VLOOKUP(L59,'リスト（けさない）'!$AD$3:$AE$29,2,0))</f>
        <v/>
      </c>
      <c r="CR59" s="267">
        <f t="shared" si="38"/>
        <v>0</v>
      </c>
      <c r="CS59" s="244"/>
      <c r="CT59" s="245">
        <f t="shared" si="65"/>
        <v>0</v>
      </c>
      <c r="CU59" s="255"/>
      <c r="CV59" s="245">
        <f t="shared" si="39"/>
        <v>0</v>
      </c>
      <c r="CW59" s="339">
        <f t="shared" si="72"/>
        <v>0</v>
      </c>
      <c r="CX59" s="335">
        <f>IF(Q59="初 年 度",CW59,0)</f>
        <v>0</v>
      </c>
      <c r="CY59" s="336">
        <f>IF(Q59="次 年 度",CW59,0)</f>
        <v>0</v>
      </c>
      <c r="CZ59" s="476"/>
      <c r="DA59" s="124" t="s">
        <v>208</v>
      </c>
      <c r="DB59" s="267">
        <f t="shared" si="40"/>
        <v>0</v>
      </c>
      <c r="DC59" s="244"/>
      <c r="DD59" s="369"/>
      <c r="DE59" s="255"/>
      <c r="DF59" s="248">
        <f t="shared" si="41"/>
        <v>0</v>
      </c>
      <c r="DG59" s="338">
        <f t="shared" si="66"/>
        <v>0</v>
      </c>
      <c r="DH59" s="332">
        <f>IF(Q59="初 年 度",DG59,0)</f>
        <v>0</v>
      </c>
      <c r="DI59" s="333">
        <f>IF(Q59="次 年 度",DG59,0)</f>
        <v>0</v>
      </c>
      <c r="DJ59" s="476"/>
      <c r="DK59" s="458" t="s">
        <v>208</v>
      </c>
      <c r="DL59" s="267">
        <f t="shared" si="42"/>
        <v>0</v>
      </c>
      <c r="DM59" s="244"/>
      <c r="DN59" s="369"/>
      <c r="DO59" s="255"/>
      <c r="DP59" s="248">
        <f t="shared" si="43"/>
        <v>0</v>
      </c>
      <c r="DQ59" s="339">
        <f t="shared" si="73"/>
        <v>0</v>
      </c>
      <c r="DR59" s="335">
        <f>IF(Q59="初 年 度",DQ59,0)</f>
        <v>0</v>
      </c>
      <c r="DS59" s="336">
        <f>IF(Q59="次 年 度",DQ59,0)</f>
        <v>0</v>
      </c>
      <c r="DT59" s="476"/>
      <c r="DU59" s="458" t="s">
        <v>208</v>
      </c>
      <c r="DV59" s="267">
        <f t="shared" si="44"/>
        <v>0</v>
      </c>
      <c r="DW59" s="244"/>
      <c r="DX59" s="369"/>
      <c r="DY59" s="255"/>
      <c r="DZ59" s="248">
        <f t="shared" si="45"/>
        <v>0</v>
      </c>
      <c r="EA59" s="338">
        <f t="shared" si="67"/>
        <v>0</v>
      </c>
      <c r="EB59" s="332">
        <f>IF(Q59="初 年 度",EA59,0)</f>
        <v>0</v>
      </c>
      <c r="EC59" s="333">
        <f>IF(Q59="次 年 度",EA59,0)</f>
        <v>0</v>
      </c>
      <c r="ED59" s="476"/>
      <c r="EE59" s="458" t="s">
        <v>208</v>
      </c>
      <c r="EF59" s="267">
        <f t="shared" si="46"/>
        <v>0</v>
      </c>
      <c r="EG59" s="244"/>
      <c r="EH59" s="369"/>
      <c r="EI59" s="255"/>
      <c r="EJ59" s="248">
        <f t="shared" si="47"/>
        <v>0</v>
      </c>
      <c r="EK59" s="339">
        <f t="shared" si="74"/>
        <v>0</v>
      </c>
      <c r="EL59" s="335">
        <f>IF(Q59="初 年 度",EK59,0)</f>
        <v>0</v>
      </c>
      <c r="EM59" s="336">
        <f>IF(Q59="次 年 度",EK59,0)</f>
        <v>0</v>
      </c>
      <c r="EN59" s="256">
        <f t="shared" si="100"/>
        <v>0</v>
      </c>
      <c r="EO59" s="247">
        <f t="shared" si="101"/>
        <v>0</v>
      </c>
      <c r="EP59" s="247">
        <f t="shared" si="102"/>
        <v>0</v>
      </c>
      <c r="EQ59" s="247">
        <f t="shared" si="103"/>
        <v>0</v>
      </c>
      <c r="ER59" s="247">
        <f t="shared" si="104"/>
        <v>0</v>
      </c>
      <c r="ES59" s="259">
        <f t="shared" si="105"/>
        <v>0</v>
      </c>
      <c r="ET59" s="272">
        <f t="shared" si="106"/>
        <v>0</v>
      </c>
      <c r="EU59" s="264">
        <f t="shared" si="107"/>
        <v>0</v>
      </c>
      <c r="EV59" s="247">
        <f t="shared" si="108"/>
        <v>0</v>
      </c>
      <c r="EW59" s="247">
        <f t="shared" si="109"/>
        <v>0</v>
      </c>
      <c r="EX59" s="245">
        <f t="shared" si="110"/>
        <v>0</v>
      </c>
      <c r="EY59" s="266">
        <f t="shared" si="111"/>
        <v>0</v>
      </c>
      <c r="EZ59" s="383">
        <f>IF(L59="ブルーベリー（普通栽培）",0,220)</f>
        <v>220</v>
      </c>
      <c r="FA59" s="247">
        <f>IF(L59="ブルーベリー（普通栽培）",0,T59+AD59+AN59)</f>
        <v>0</v>
      </c>
      <c r="FB59" s="247">
        <f>IF(L59="ブルーベリー（普通栽培）",0,U59+AE59+AO59)</f>
        <v>0</v>
      </c>
      <c r="FC59" s="247">
        <f t="shared" si="68"/>
        <v>0</v>
      </c>
      <c r="FD59" s="247">
        <f t="shared" si="21"/>
        <v>0</v>
      </c>
      <c r="FE59" s="247">
        <f>IF(Q59="初 年 度",FC59-GK59,0)</f>
        <v>0</v>
      </c>
      <c r="FF59" s="259">
        <f>IF(Q59="次 年 度",FC59-GK59,0)</f>
        <v>0</v>
      </c>
      <c r="FG59" s="135">
        <f t="shared" si="114"/>
        <v>0</v>
      </c>
      <c r="FH59" s="82">
        <f t="shared" si="114"/>
        <v>0</v>
      </c>
      <c r="FI59" s="82">
        <f t="shared" si="114"/>
        <v>0</v>
      </c>
      <c r="FJ59" s="129">
        <f t="shared" si="114"/>
        <v>0</v>
      </c>
      <c r="FK59" s="228">
        <f>IF(P59="課税事業者（一般課税）",INT(V59*10/110)+INT(W59*10/110),0)</f>
        <v>0</v>
      </c>
      <c r="FL59" s="277">
        <f t="shared" si="112"/>
        <v>0</v>
      </c>
      <c r="FM59" s="278">
        <f>IF(P59="課税事業者（一般課税）",INT(AG59*0.0909090909090909),0)</f>
        <v>0</v>
      </c>
      <c r="FN59" s="342">
        <f t="shared" si="49"/>
        <v>0</v>
      </c>
      <c r="FO59" s="232">
        <f>IF(P59="課税事業者（一般課税）",INT(AP59*10/110)+INT(AQ59*10/110),0)</f>
        <v>0</v>
      </c>
      <c r="FP59" s="281">
        <f t="shared" si="50"/>
        <v>0</v>
      </c>
      <c r="FQ59" s="340">
        <f>IF(P59="課税事業者（一般課税）",INT(BA59*10/110),0)</f>
        <v>0</v>
      </c>
      <c r="FR59" s="277">
        <f t="shared" si="51"/>
        <v>0</v>
      </c>
      <c r="FS59" s="230">
        <f>IF(P59="課税事業者（一般課税）",INT(BL59*10/110),0)</f>
        <v>0</v>
      </c>
      <c r="FT59" s="279">
        <f t="shared" si="52"/>
        <v>0</v>
      </c>
      <c r="FU59" s="230">
        <f>IF(P59="課税事業者（一般課税）",INT(BV59*10/110),0)</f>
        <v>0</v>
      </c>
      <c r="FV59" s="281">
        <f t="shared" si="53"/>
        <v>0</v>
      </c>
      <c r="FW59" s="230">
        <f>IF(P59="課税事業者（一般課税）",INT(CF59*10/110),0)</f>
        <v>0</v>
      </c>
      <c r="FX59" s="279">
        <f t="shared" si="54"/>
        <v>0</v>
      </c>
      <c r="FY59" s="340">
        <f>IF(P59="課税事業者（一般課税）",INT(CT59*10/110)+INT(CU59*10/110),0)</f>
        <v>0</v>
      </c>
      <c r="FZ59" s="277">
        <f t="shared" si="55"/>
        <v>0</v>
      </c>
      <c r="GA59" s="230">
        <f>IF(P59="課税事業者（一般課税）",INT(DF59*10/110),0)</f>
        <v>0</v>
      </c>
      <c r="GB59" s="279">
        <f t="shared" si="56"/>
        <v>0</v>
      </c>
      <c r="GC59" s="353">
        <f>IF(P59="課税事業者（一般課税）",INT(DP59*10/110),0)</f>
        <v>0</v>
      </c>
      <c r="GD59" s="277">
        <f t="shared" si="57"/>
        <v>0</v>
      </c>
      <c r="GE59" s="230">
        <f>IF(P59="課税事業者（一般課税）",INT(DZ59*10/110),0)</f>
        <v>0</v>
      </c>
      <c r="GF59" s="281">
        <f t="shared" si="58"/>
        <v>0</v>
      </c>
      <c r="GG59" s="353">
        <f>IF(P59="課税事業者（一般課税）",INT(EJ59*10/110),0)</f>
        <v>0</v>
      </c>
      <c r="GH59" s="281">
        <f t="shared" si="59"/>
        <v>0</v>
      </c>
      <c r="GI59" s="280">
        <f t="shared" si="115"/>
        <v>0</v>
      </c>
      <c r="GJ59" s="281">
        <f t="shared" si="115"/>
        <v>0</v>
      </c>
      <c r="GK59" s="353">
        <f>IF(P59="課税事業者（一般課税）",INT(FC59*10/110),0)</f>
        <v>0</v>
      </c>
      <c r="GL59" s="287">
        <f t="shared" si="61"/>
        <v>0</v>
      </c>
      <c r="GM59" s="694"/>
    </row>
    <row r="60" spans="1:195" ht="20.100000000000001" customHeight="1">
      <c r="A60" s="668"/>
      <c r="B60" s="522"/>
      <c r="C60" s="669"/>
      <c r="D60" s="673"/>
      <c r="E60" s="316" t="s">
        <v>256</v>
      </c>
      <c r="F60" s="675"/>
      <c r="G60" s="541"/>
      <c r="H60" s="543"/>
      <c r="I60" s="697"/>
      <c r="J60" s="699"/>
      <c r="K60" s="552"/>
      <c r="L60" s="541"/>
      <c r="M60" s="552"/>
      <c r="N60" s="467" t="e">
        <f t="shared" si="23"/>
        <v>#DIV/0!</v>
      </c>
      <c r="O60" s="690"/>
      <c r="P60" s="537"/>
      <c r="Q60" s="537"/>
      <c r="R60" s="89"/>
      <c r="S60" s="80" t="str">
        <f>IF(U60="","",VLOOKUP(L59,'リスト（けさない）'!$X$3:$Y$29,2,0))</f>
        <v/>
      </c>
      <c r="T60" s="74">
        <f t="shared" si="24"/>
        <v>0</v>
      </c>
      <c r="U60" s="100"/>
      <c r="V60" s="80">
        <f t="shared" si="91"/>
        <v>0</v>
      </c>
      <c r="W60" s="78"/>
      <c r="X60" s="83">
        <f t="shared" si="25"/>
        <v>0</v>
      </c>
      <c r="Y60" s="83">
        <f t="shared" si="92"/>
        <v>0</v>
      </c>
      <c r="Z60" s="394">
        <f>IF(Q59="初 年 度",Y60,0)</f>
        <v>0</v>
      </c>
      <c r="AA60" s="395">
        <f>IF(Q59="次 年 度",Y60,0)</f>
        <v>0</v>
      </c>
      <c r="AB60" s="445"/>
      <c r="AC60" s="125" t="s">
        <v>208</v>
      </c>
      <c r="AD60" s="74">
        <f t="shared" si="26"/>
        <v>0</v>
      </c>
      <c r="AE60" s="426"/>
      <c r="AF60" s="370"/>
      <c r="AG60" s="89"/>
      <c r="AH60" s="96">
        <f t="shared" si="27"/>
        <v>0</v>
      </c>
      <c r="AI60" s="96">
        <f>IF(AG59&gt;0,INT((AG60-FM60)/2),AF60-FM60)</f>
        <v>0</v>
      </c>
      <c r="AJ60" s="96">
        <f>IF(Q59="初 年 度",AI60,0)</f>
        <v>0</v>
      </c>
      <c r="AK60" s="421">
        <f>IF(Q59="次 年 度",AI60,0)</f>
        <v>0</v>
      </c>
      <c r="AL60" s="477"/>
      <c r="AM60" s="80" t="str">
        <f>IF(AO60="","",VLOOKUP(L59,'リスト（けさない）'!$AA$3:$AB$29,2,0))</f>
        <v/>
      </c>
      <c r="AN60" s="96">
        <f t="shared" si="28"/>
        <v>0</v>
      </c>
      <c r="AO60" s="100"/>
      <c r="AP60" s="107">
        <f t="shared" si="93"/>
        <v>0</v>
      </c>
      <c r="AQ60" s="89"/>
      <c r="AR60" s="111">
        <f t="shared" si="30"/>
        <v>0</v>
      </c>
      <c r="AS60" s="334">
        <f t="shared" si="69"/>
        <v>0</v>
      </c>
      <c r="AT60" s="334">
        <f>IF(Q59="初 年 度",AS60,0)</f>
        <v>0</v>
      </c>
      <c r="AU60" s="337">
        <f>IF(Q59="次 年 度",AS60,0)</f>
        <v>0</v>
      </c>
      <c r="AV60" s="477"/>
      <c r="AW60" s="125" t="s">
        <v>208</v>
      </c>
      <c r="AX60" s="96">
        <f t="shared" si="31"/>
        <v>0</v>
      </c>
      <c r="AY60" s="100"/>
      <c r="AZ60" s="370"/>
      <c r="BA60" s="89"/>
      <c r="BB60" s="96">
        <f t="shared" si="32"/>
        <v>0</v>
      </c>
      <c r="BC60" s="80">
        <f t="shared" si="63"/>
        <v>0</v>
      </c>
      <c r="BD60" s="83">
        <f>IF(Q59="初 年 度",BC60,0)</f>
        <v>0</v>
      </c>
      <c r="BE60" s="122">
        <f>IF(Q59="次 年 度",BC60,0)</f>
        <v>0</v>
      </c>
      <c r="BF60" s="477"/>
      <c r="BG60" s="125" t="s">
        <v>208</v>
      </c>
      <c r="BH60" s="96">
        <f t="shared" si="33"/>
        <v>0</v>
      </c>
      <c r="BI60" s="100"/>
      <c r="BJ60" s="370"/>
      <c r="BK60" s="89"/>
      <c r="BL60" s="96">
        <f t="shared" si="34"/>
        <v>0</v>
      </c>
      <c r="BM60" s="83">
        <f t="shared" si="70"/>
        <v>0</v>
      </c>
      <c r="BN60" s="83">
        <f>IF(Q59="初 年 度",BM60,0)</f>
        <v>0</v>
      </c>
      <c r="BO60" s="122">
        <f>IF(Q59="次 年 度",BM60,0)</f>
        <v>0</v>
      </c>
      <c r="BP60" s="477"/>
      <c r="BQ60" s="375" t="s">
        <v>208</v>
      </c>
      <c r="BR60" s="96">
        <f t="shared" si="35"/>
        <v>0</v>
      </c>
      <c r="BS60" s="100"/>
      <c r="BT60" s="370"/>
      <c r="BU60" s="89"/>
      <c r="BV60" s="96">
        <f t="shared" si="36"/>
        <v>0</v>
      </c>
      <c r="BW60" s="83">
        <f t="shared" si="71"/>
        <v>0</v>
      </c>
      <c r="BX60" s="83">
        <f>IF(Q59="初 年 度",BW60,0)</f>
        <v>0</v>
      </c>
      <c r="BY60" s="120">
        <f>IF(Q59="次 年 度",BW60,0)</f>
        <v>0</v>
      </c>
      <c r="BZ60" s="477"/>
      <c r="CA60" s="125" t="s">
        <v>208</v>
      </c>
      <c r="CB60" s="96">
        <f t="shared" si="2"/>
        <v>0</v>
      </c>
      <c r="CC60" s="100"/>
      <c r="CD60" s="370"/>
      <c r="CE60" s="89"/>
      <c r="CF60" s="96">
        <f t="shared" si="37"/>
        <v>0</v>
      </c>
      <c r="CG60" s="83">
        <f t="shared" si="64"/>
        <v>0</v>
      </c>
      <c r="CH60" s="83">
        <f>IF(Q59="初 年 度",CG60,0)</f>
        <v>0</v>
      </c>
      <c r="CI60" s="120">
        <f>IF(Q59="次 年 度",CG60,0)</f>
        <v>0</v>
      </c>
      <c r="CJ60" s="71">
        <f t="shared" si="94"/>
        <v>0</v>
      </c>
      <c r="CK60" s="80">
        <f t="shared" si="95"/>
        <v>0</v>
      </c>
      <c r="CL60" s="80">
        <f t="shared" si="96"/>
        <v>0</v>
      </c>
      <c r="CM60" s="83">
        <f t="shared" si="97"/>
        <v>0</v>
      </c>
      <c r="CN60" s="80">
        <f t="shared" si="98"/>
        <v>0</v>
      </c>
      <c r="CO60" s="130">
        <f t="shared" si="99"/>
        <v>0</v>
      </c>
      <c r="CP60" s="477"/>
      <c r="CQ60" s="81" t="str">
        <f>IF(CS60="","",VLOOKUP(L59,'リスト（けさない）'!$AD$3:$AE$29,2,0))</f>
        <v/>
      </c>
      <c r="CR60" s="74">
        <f t="shared" si="38"/>
        <v>0</v>
      </c>
      <c r="CS60" s="100"/>
      <c r="CT60" s="80">
        <f t="shared" si="65"/>
        <v>0</v>
      </c>
      <c r="CU60" s="89"/>
      <c r="CV60" s="80">
        <f t="shared" si="39"/>
        <v>0</v>
      </c>
      <c r="CW60" s="80">
        <f t="shared" si="72"/>
        <v>0</v>
      </c>
      <c r="CX60" s="83">
        <f>IF(Q59="初 年 度",CW60,0)</f>
        <v>0</v>
      </c>
      <c r="CY60" s="120">
        <f>IF(Q59="次 年 度",CW60,0)</f>
        <v>0</v>
      </c>
      <c r="CZ60" s="477"/>
      <c r="DA60" s="125" t="s">
        <v>208</v>
      </c>
      <c r="DB60" s="74">
        <f t="shared" si="40"/>
        <v>0</v>
      </c>
      <c r="DC60" s="100"/>
      <c r="DD60" s="370"/>
      <c r="DE60" s="89"/>
      <c r="DF60" s="96">
        <f t="shared" si="41"/>
        <v>0</v>
      </c>
      <c r="DG60" s="83">
        <f t="shared" si="66"/>
        <v>0</v>
      </c>
      <c r="DH60" s="83">
        <f>IF(Q59="初 年 度",DG60,0)</f>
        <v>0</v>
      </c>
      <c r="DI60" s="120">
        <f>IF(Q59="次 年 度",DG60,0)</f>
        <v>0</v>
      </c>
      <c r="DJ60" s="477"/>
      <c r="DK60" s="125" t="s">
        <v>208</v>
      </c>
      <c r="DL60" s="74">
        <f t="shared" si="42"/>
        <v>0</v>
      </c>
      <c r="DM60" s="100"/>
      <c r="DN60" s="370"/>
      <c r="DO60" s="89"/>
      <c r="DP60" s="96">
        <f t="shared" si="43"/>
        <v>0</v>
      </c>
      <c r="DQ60" s="83">
        <f t="shared" si="73"/>
        <v>0</v>
      </c>
      <c r="DR60" s="83">
        <f>IF(Q59="初 年 度",DQ60,0)</f>
        <v>0</v>
      </c>
      <c r="DS60" s="120">
        <f>IF(Q59="次 年 度",DQ60,0)</f>
        <v>0</v>
      </c>
      <c r="DT60" s="477"/>
      <c r="DU60" s="125" t="s">
        <v>208</v>
      </c>
      <c r="DV60" s="74">
        <f t="shared" si="44"/>
        <v>0</v>
      </c>
      <c r="DW60" s="100"/>
      <c r="DX60" s="370"/>
      <c r="DY60" s="89"/>
      <c r="DZ60" s="96">
        <f t="shared" si="45"/>
        <v>0</v>
      </c>
      <c r="EA60" s="83">
        <f t="shared" si="67"/>
        <v>0</v>
      </c>
      <c r="EB60" s="83">
        <f>IF(Q59="初 年 度",EA60,0)</f>
        <v>0</v>
      </c>
      <c r="EC60" s="120">
        <f>IF(Q59="次 年 度",EA60,0)</f>
        <v>0</v>
      </c>
      <c r="ED60" s="477"/>
      <c r="EE60" s="125" t="s">
        <v>208</v>
      </c>
      <c r="EF60" s="74">
        <f t="shared" si="46"/>
        <v>0</v>
      </c>
      <c r="EG60" s="100"/>
      <c r="EH60" s="370"/>
      <c r="EI60" s="89"/>
      <c r="EJ60" s="96">
        <f t="shared" si="47"/>
        <v>0</v>
      </c>
      <c r="EK60" s="83">
        <f t="shared" si="74"/>
        <v>0</v>
      </c>
      <c r="EL60" s="83">
        <f>IF(Q59="初 年 度",EK60,0)</f>
        <v>0</v>
      </c>
      <c r="EM60" s="120">
        <f>IF(Q59="次 年 度",EK60,0)</f>
        <v>0</v>
      </c>
      <c r="EN60" s="71">
        <f t="shared" si="100"/>
        <v>0</v>
      </c>
      <c r="EO60" s="83">
        <f t="shared" si="101"/>
        <v>0</v>
      </c>
      <c r="EP60" s="83">
        <f t="shared" si="102"/>
        <v>0</v>
      </c>
      <c r="EQ60" s="83">
        <f t="shared" si="103"/>
        <v>0</v>
      </c>
      <c r="ER60" s="83">
        <f t="shared" si="104"/>
        <v>0</v>
      </c>
      <c r="ES60" s="120">
        <f t="shared" si="105"/>
        <v>0</v>
      </c>
      <c r="ET60" s="136">
        <f t="shared" si="106"/>
        <v>0</v>
      </c>
      <c r="EU60" s="122">
        <f t="shared" si="107"/>
        <v>0</v>
      </c>
      <c r="EV60" s="83">
        <f t="shared" si="108"/>
        <v>0</v>
      </c>
      <c r="EW60" s="83">
        <f t="shared" si="109"/>
        <v>0</v>
      </c>
      <c r="EX60" s="80">
        <f t="shared" si="110"/>
        <v>0</v>
      </c>
      <c r="EY60" s="130">
        <f t="shared" si="111"/>
        <v>0</v>
      </c>
      <c r="EZ60" s="71">
        <f>IF(L59="ブルーベリー（普通栽培）",0,220)</f>
        <v>220</v>
      </c>
      <c r="FA60" s="80">
        <f>IF(L59="ブルーベリー（普通栽培）",0,T60+AD60+AN60)</f>
        <v>0</v>
      </c>
      <c r="FB60" s="83">
        <f>IF(L59="ブルーベリー（普通栽培）",0,U60+AE60+AO60)</f>
        <v>0</v>
      </c>
      <c r="FC60" s="83">
        <f t="shared" si="68"/>
        <v>0</v>
      </c>
      <c r="FD60" s="83">
        <f t="shared" si="21"/>
        <v>0</v>
      </c>
      <c r="FE60" s="83">
        <f>IF(Q59="初 年 度",FC60-GK60,0)</f>
        <v>0</v>
      </c>
      <c r="FF60" s="120">
        <f>IF(Q59="次 年 度",FC60-GK60,0)</f>
        <v>0</v>
      </c>
      <c r="FG60" s="71">
        <f t="shared" si="114"/>
        <v>0</v>
      </c>
      <c r="FH60" s="83">
        <f t="shared" si="114"/>
        <v>0</v>
      </c>
      <c r="FI60" s="83">
        <f t="shared" si="114"/>
        <v>0</v>
      </c>
      <c r="FJ60" s="130">
        <f t="shared" si="114"/>
        <v>0</v>
      </c>
      <c r="FK60" s="314">
        <f>IF(P59="課税事業者（一般課税）",INT(V60*10/110)+INT(W60*10/110),0)</f>
        <v>0</v>
      </c>
      <c r="FL60" s="92">
        <f t="shared" si="112"/>
        <v>0</v>
      </c>
      <c r="FM60" s="102">
        <f>IF(P59="課税事業者（一般課税）",INT(AG60*0.0909090909090909),0)</f>
        <v>0</v>
      </c>
      <c r="FN60" s="343">
        <f t="shared" si="49"/>
        <v>0</v>
      </c>
      <c r="FO60" s="350">
        <f>IF(P59="課税事業者（一般課税）",INT(AP60*10/110)+INT(AQ60*10/110),0)</f>
        <v>0</v>
      </c>
      <c r="FP60" s="115">
        <f t="shared" si="50"/>
        <v>0</v>
      </c>
      <c r="FQ60" s="347">
        <f>IF(P59="課税事業者（一般課税）",INT(BA60*10/110),0)</f>
        <v>0</v>
      </c>
      <c r="FR60" s="92">
        <f t="shared" si="51"/>
        <v>0</v>
      </c>
      <c r="FS60" s="355">
        <f>IF(P59="課税事業者（一般課税）",INT(BL60*10/110),0)</f>
        <v>0</v>
      </c>
      <c r="FT60" s="105">
        <f t="shared" si="52"/>
        <v>0</v>
      </c>
      <c r="FU60" s="355">
        <f>IF(P59="課税事業者（一般課税）",INT(BV60*10/110),0)</f>
        <v>0</v>
      </c>
      <c r="FV60" s="115">
        <f t="shared" si="53"/>
        <v>0</v>
      </c>
      <c r="FW60" s="355">
        <f>IF(P59="課税事業者（一般課税）",INT(CF60*10/110),0)</f>
        <v>0</v>
      </c>
      <c r="FX60" s="105">
        <f t="shared" si="54"/>
        <v>0</v>
      </c>
      <c r="FY60" s="347">
        <f>IF(P59="課税事業者（一般課税）",INT(CT60*10/110)+INT(CU60*10/110),0)</f>
        <v>0</v>
      </c>
      <c r="FZ60" s="92">
        <f t="shared" si="55"/>
        <v>0</v>
      </c>
      <c r="GA60" s="355">
        <f>IF(P59="課税事業者（一般課税）",INT(DF60*10/110),0)</f>
        <v>0</v>
      </c>
      <c r="GB60" s="105">
        <f t="shared" si="56"/>
        <v>0</v>
      </c>
      <c r="GC60" s="354">
        <f>IF(P59="課税事業者（一般課税）",INT(DL60*10/110),0)</f>
        <v>0</v>
      </c>
      <c r="GD60" s="92">
        <f t="shared" si="57"/>
        <v>0</v>
      </c>
      <c r="GE60" s="355">
        <f>IF(P59="課税事業者（一般課税）",INT(DZ60*10/110),0)</f>
        <v>0</v>
      </c>
      <c r="GF60" s="115">
        <f t="shared" si="58"/>
        <v>0</v>
      </c>
      <c r="GG60" s="354">
        <f>IF(P59="課税事業者（一般課税）",INT(EJ60*10/110),0)</f>
        <v>0</v>
      </c>
      <c r="GH60" s="115">
        <f t="shared" si="59"/>
        <v>0</v>
      </c>
      <c r="GI60" s="113">
        <f t="shared" si="115"/>
        <v>0</v>
      </c>
      <c r="GJ60" s="115">
        <f t="shared" si="115"/>
        <v>0</v>
      </c>
      <c r="GK60" s="354">
        <f>IF(P59="課税事業者（一般課税）",INT(FC60*10/110),0)</f>
        <v>0</v>
      </c>
      <c r="GL60" s="140">
        <f t="shared" si="61"/>
        <v>0</v>
      </c>
      <c r="GM60" s="695"/>
    </row>
    <row r="61" spans="1:195" ht="20.100000000000001" customHeight="1">
      <c r="A61" s="667" t="str">
        <f t="shared" ref="A61" si="121">+A59</f>
        <v>北海道</v>
      </c>
      <c r="B61" s="521"/>
      <c r="C61" s="629">
        <f t="shared" si="62"/>
        <v>24</v>
      </c>
      <c r="D61" s="685"/>
      <c r="E61" s="317" t="s">
        <v>258</v>
      </c>
      <c r="F61" s="680"/>
      <c r="G61" s="686"/>
      <c r="H61" s="682"/>
      <c r="I61" s="543"/>
      <c r="J61" s="698"/>
      <c r="K61" s="684"/>
      <c r="L61" s="683"/>
      <c r="M61" s="684"/>
      <c r="N61" s="468" t="e">
        <f t="shared" si="23"/>
        <v>#DIV/0!</v>
      </c>
      <c r="O61" s="689" t="str">
        <f>IF(L61="","",VLOOKUP(L61,'リスト（けさない）'!$Q$3:$R$29,2,0))</f>
        <v/>
      </c>
      <c r="P61" s="700"/>
      <c r="Q61" s="536"/>
      <c r="R61" s="460"/>
      <c r="S61" s="251" t="str">
        <f>IF(U61="","",VLOOKUP(L61,'リスト（けさない）'!$X$3:$Y$29,2,0))</f>
        <v/>
      </c>
      <c r="T61" s="249">
        <f t="shared" si="24"/>
        <v>0</v>
      </c>
      <c r="U61" s="250"/>
      <c r="V61" s="251">
        <f t="shared" si="91"/>
        <v>0</v>
      </c>
      <c r="W61" s="252"/>
      <c r="X61" s="253">
        <f t="shared" si="25"/>
        <v>0</v>
      </c>
      <c r="Y61" s="253">
        <f t="shared" si="92"/>
        <v>0</v>
      </c>
      <c r="Z61" s="332">
        <f>IF(Q61="初 年 度",Y61,0)</f>
        <v>0</v>
      </c>
      <c r="AA61" s="333">
        <f>IF(Q61="次 年 度",Y61,0)</f>
        <v>0</v>
      </c>
      <c r="AB61" s="442"/>
      <c r="AC61" s="73" t="s">
        <v>208</v>
      </c>
      <c r="AD61" s="249">
        <f t="shared" si="26"/>
        <v>0</v>
      </c>
      <c r="AE61" s="427"/>
      <c r="AF61" s="369"/>
      <c r="AG61" s="260"/>
      <c r="AH61" s="254">
        <f t="shared" si="27"/>
        <v>0</v>
      </c>
      <c r="AI61" s="339">
        <f>IF(AG61&gt;0,INT((AG61-FM61)/2),AF61-FM61)</f>
        <v>0</v>
      </c>
      <c r="AJ61" s="335">
        <f>IF(Q61="初 年 度",AI61,0)</f>
        <v>0</v>
      </c>
      <c r="AK61" s="420">
        <f>IF(Q61="次 年 度",AI61,0)</f>
        <v>0</v>
      </c>
      <c r="AL61" s="478"/>
      <c r="AM61" s="251" t="str">
        <f>IF(AO61="","",VLOOKUP(L61,'リスト（けさない）'!$AA$3:$AB$29,2,0))</f>
        <v/>
      </c>
      <c r="AN61" s="254">
        <f t="shared" si="28"/>
        <v>0</v>
      </c>
      <c r="AO61" s="250"/>
      <c r="AP61" s="261">
        <f t="shared" si="93"/>
        <v>0</v>
      </c>
      <c r="AQ61" s="260"/>
      <c r="AR61" s="262">
        <f t="shared" si="30"/>
        <v>0</v>
      </c>
      <c r="AS61" s="338">
        <f t="shared" si="69"/>
        <v>0</v>
      </c>
      <c r="AT61" s="332">
        <f>IF(Q61="初 年 度",AS61,0)</f>
        <v>0</v>
      </c>
      <c r="AU61" s="333">
        <f>IF(Q61="次 年 度",AS61,0)</f>
        <v>0</v>
      </c>
      <c r="AV61" s="478"/>
      <c r="AW61" s="73" t="s">
        <v>208</v>
      </c>
      <c r="AX61" s="254">
        <f t="shared" si="31"/>
        <v>0</v>
      </c>
      <c r="AY61" s="250"/>
      <c r="AZ61" s="369"/>
      <c r="BA61" s="260"/>
      <c r="BB61" s="254">
        <f t="shared" si="32"/>
        <v>0</v>
      </c>
      <c r="BC61" s="338">
        <f t="shared" si="63"/>
        <v>0</v>
      </c>
      <c r="BD61" s="332">
        <f>IF(Q61="初 年 度",BC61,0)</f>
        <v>0</v>
      </c>
      <c r="BE61" s="438">
        <f>IF(Q61="次 年 度",BC61,0)</f>
        <v>0</v>
      </c>
      <c r="BF61" s="478"/>
      <c r="BG61" s="73" t="s">
        <v>208</v>
      </c>
      <c r="BH61" s="254">
        <f t="shared" si="33"/>
        <v>0</v>
      </c>
      <c r="BI61" s="250"/>
      <c r="BJ61" s="369"/>
      <c r="BK61" s="260"/>
      <c r="BL61" s="254">
        <f t="shared" si="34"/>
        <v>0</v>
      </c>
      <c r="BM61" s="339">
        <f t="shared" si="70"/>
        <v>0</v>
      </c>
      <c r="BN61" s="335">
        <f>IF(Q61="初 年 度",BM61,0)</f>
        <v>0</v>
      </c>
      <c r="BO61" s="420">
        <f>IF(Q61="次 年 度",BM61,0)</f>
        <v>0</v>
      </c>
      <c r="BP61" s="478"/>
      <c r="BQ61" s="377" t="s">
        <v>208</v>
      </c>
      <c r="BR61" s="254">
        <f t="shared" si="35"/>
        <v>0</v>
      </c>
      <c r="BS61" s="250"/>
      <c r="BT61" s="369"/>
      <c r="BU61" s="90"/>
      <c r="BV61" s="97">
        <f t="shared" si="36"/>
        <v>0</v>
      </c>
      <c r="BW61" s="339">
        <f t="shared" si="71"/>
        <v>0</v>
      </c>
      <c r="BX61" s="335">
        <f>IF(Q61="初 年 度",BW61,0)</f>
        <v>0</v>
      </c>
      <c r="BY61" s="336">
        <f>IF(Q61="次 年 度",BW61,0)</f>
        <v>0</v>
      </c>
      <c r="BZ61" s="478"/>
      <c r="CA61" s="73" t="s">
        <v>208</v>
      </c>
      <c r="CB61" s="254">
        <f t="shared" si="2"/>
        <v>0</v>
      </c>
      <c r="CC61" s="250"/>
      <c r="CD61" s="369"/>
      <c r="CE61" s="260"/>
      <c r="CF61" s="254">
        <f t="shared" si="37"/>
        <v>0</v>
      </c>
      <c r="CG61" s="338">
        <f t="shared" si="64"/>
        <v>0</v>
      </c>
      <c r="CH61" s="332">
        <f>IF(Q61="初 年 度",CG61,0)</f>
        <v>0</v>
      </c>
      <c r="CI61" s="333">
        <f>IF(Q61="次 年 度",CG61,0)</f>
        <v>0</v>
      </c>
      <c r="CJ61" s="242">
        <f t="shared" si="94"/>
        <v>0</v>
      </c>
      <c r="CK61" s="251">
        <f t="shared" si="95"/>
        <v>0</v>
      </c>
      <c r="CL61" s="251">
        <f t="shared" si="96"/>
        <v>0</v>
      </c>
      <c r="CM61" s="253">
        <f t="shared" si="97"/>
        <v>0</v>
      </c>
      <c r="CN61" s="251">
        <f t="shared" si="98"/>
        <v>0</v>
      </c>
      <c r="CO61" s="268">
        <f t="shared" si="99"/>
        <v>0</v>
      </c>
      <c r="CP61" s="478"/>
      <c r="CQ61" s="245" t="str">
        <f>IF(CS61="","",VLOOKUP(L61,'リスト（けさない）'!$AD$3:$AE$29,2,0))</f>
        <v/>
      </c>
      <c r="CR61" s="249">
        <f t="shared" si="38"/>
        <v>0</v>
      </c>
      <c r="CS61" s="250"/>
      <c r="CT61" s="251">
        <f t="shared" si="65"/>
        <v>0</v>
      </c>
      <c r="CU61" s="260"/>
      <c r="CV61" s="251">
        <f t="shared" si="39"/>
        <v>0</v>
      </c>
      <c r="CW61" s="339">
        <f t="shared" si="72"/>
        <v>0</v>
      </c>
      <c r="CX61" s="335">
        <f>IF(Q61="初 年 度",CW61,0)</f>
        <v>0</v>
      </c>
      <c r="CY61" s="336">
        <f>IF(Q61="次 年 度",CW61,0)</f>
        <v>0</v>
      </c>
      <c r="CZ61" s="478"/>
      <c r="DA61" s="73" t="s">
        <v>208</v>
      </c>
      <c r="DB61" s="249">
        <f t="shared" si="40"/>
        <v>0</v>
      </c>
      <c r="DC61" s="250"/>
      <c r="DD61" s="369"/>
      <c r="DE61" s="260"/>
      <c r="DF61" s="254">
        <f t="shared" si="41"/>
        <v>0</v>
      </c>
      <c r="DG61" s="338">
        <f t="shared" si="66"/>
        <v>0</v>
      </c>
      <c r="DH61" s="332">
        <f>IF(Q61="初 年 度",DG61,0)</f>
        <v>0</v>
      </c>
      <c r="DI61" s="333">
        <f>IF(Q61="次 年 度",DG61,0)</f>
        <v>0</v>
      </c>
      <c r="DJ61" s="478"/>
      <c r="DK61" s="456" t="s">
        <v>208</v>
      </c>
      <c r="DL61" s="249">
        <f t="shared" si="42"/>
        <v>0</v>
      </c>
      <c r="DM61" s="250"/>
      <c r="DN61" s="369"/>
      <c r="DO61" s="260"/>
      <c r="DP61" s="254">
        <f t="shared" si="43"/>
        <v>0</v>
      </c>
      <c r="DQ61" s="339">
        <f t="shared" si="73"/>
        <v>0</v>
      </c>
      <c r="DR61" s="335">
        <f>IF(Q61="初 年 度",DQ61,0)</f>
        <v>0</v>
      </c>
      <c r="DS61" s="336">
        <f>IF(Q61="次 年 度",DQ61,0)</f>
        <v>0</v>
      </c>
      <c r="DT61" s="478"/>
      <c r="DU61" s="456" t="s">
        <v>208</v>
      </c>
      <c r="DV61" s="249">
        <f t="shared" si="44"/>
        <v>0</v>
      </c>
      <c r="DW61" s="250"/>
      <c r="DX61" s="369"/>
      <c r="DY61" s="260"/>
      <c r="DZ61" s="254">
        <f t="shared" si="45"/>
        <v>0</v>
      </c>
      <c r="EA61" s="338">
        <f t="shared" si="67"/>
        <v>0</v>
      </c>
      <c r="EB61" s="332">
        <f>IF(Q61="初 年 度",EA61,0)</f>
        <v>0</v>
      </c>
      <c r="EC61" s="333">
        <f>IF(Q61="次 年 度",EA61,0)</f>
        <v>0</v>
      </c>
      <c r="ED61" s="478"/>
      <c r="EE61" s="456" t="s">
        <v>208</v>
      </c>
      <c r="EF61" s="249">
        <f t="shared" si="46"/>
        <v>0</v>
      </c>
      <c r="EG61" s="250"/>
      <c r="EH61" s="369"/>
      <c r="EI61" s="260"/>
      <c r="EJ61" s="254">
        <f t="shared" si="47"/>
        <v>0</v>
      </c>
      <c r="EK61" s="339">
        <f t="shared" si="74"/>
        <v>0</v>
      </c>
      <c r="EL61" s="335">
        <f>IF(Q61="初 年 度",EK61,0)</f>
        <v>0</v>
      </c>
      <c r="EM61" s="336">
        <f>IF(Q61="次 年 度",EK61,0)</f>
        <v>0</v>
      </c>
      <c r="EN61" s="242">
        <f t="shared" si="100"/>
        <v>0</v>
      </c>
      <c r="EO61" s="253">
        <f t="shared" si="101"/>
        <v>0</v>
      </c>
      <c r="EP61" s="253">
        <f t="shared" si="102"/>
        <v>0</v>
      </c>
      <c r="EQ61" s="253">
        <f t="shared" si="103"/>
        <v>0</v>
      </c>
      <c r="ER61" s="253">
        <f t="shared" si="104"/>
        <v>0</v>
      </c>
      <c r="ES61" s="263">
        <f t="shared" si="105"/>
        <v>0</v>
      </c>
      <c r="ET61" s="276">
        <f t="shared" si="106"/>
        <v>0</v>
      </c>
      <c r="EU61" s="265">
        <f t="shared" si="107"/>
        <v>0</v>
      </c>
      <c r="EV61" s="253">
        <f t="shared" si="108"/>
        <v>0</v>
      </c>
      <c r="EW61" s="253">
        <f t="shared" si="109"/>
        <v>0</v>
      </c>
      <c r="EX61" s="251">
        <f t="shared" si="110"/>
        <v>0</v>
      </c>
      <c r="EY61" s="268">
        <f t="shared" si="111"/>
        <v>0</v>
      </c>
      <c r="EZ61" s="383">
        <f>IF(L61="ブルーベリー（普通栽培）",0,220)</f>
        <v>220</v>
      </c>
      <c r="FA61" s="247">
        <f>IF(L61="ブルーベリー（普通栽培）",0,T61+AD61+AN61)</f>
        <v>0</v>
      </c>
      <c r="FB61" s="247">
        <f>IF(L61="ブルーベリー（普通栽培）",0,U61+AE61+AO61)</f>
        <v>0</v>
      </c>
      <c r="FC61" s="253">
        <f t="shared" si="68"/>
        <v>0</v>
      </c>
      <c r="FD61" s="253">
        <f t="shared" si="21"/>
        <v>0</v>
      </c>
      <c r="FE61" s="253">
        <f>IF(Q61="初 年 度",FC61-GK61,0)</f>
        <v>0</v>
      </c>
      <c r="FF61" s="263">
        <f>IF(Q61="次 年 度",FC61-GK61,0)</f>
        <v>0</v>
      </c>
      <c r="FG61" s="137">
        <f t="shared" si="114"/>
        <v>0</v>
      </c>
      <c r="FH61" s="84">
        <f t="shared" si="114"/>
        <v>0</v>
      </c>
      <c r="FI61" s="84">
        <f t="shared" si="114"/>
        <v>0</v>
      </c>
      <c r="FJ61" s="131">
        <f t="shared" si="114"/>
        <v>0</v>
      </c>
      <c r="FK61" s="228">
        <f>IF(P61="課税事業者（一般課税）",INT(V61*10/110)+INT(W61*10/110),0)</f>
        <v>0</v>
      </c>
      <c r="FL61" s="282">
        <f t="shared" si="112"/>
        <v>0</v>
      </c>
      <c r="FM61" s="283">
        <f>IF(P61="課税事業者（一般課税）",INT(AG61*0.0909090909090909),0)</f>
        <v>0</v>
      </c>
      <c r="FN61" s="344">
        <f t="shared" si="49"/>
        <v>0</v>
      </c>
      <c r="FO61" s="232">
        <f>IF(P61="課税事業者（一般課税）",INT(AP61*10/110)+INT(AQ61*10/110),0)</f>
        <v>0</v>
      </c>
      <c r="FP61" s="286">
        <f t="shared" si="50"/>
        <v>0</v>
      </c>
      <c r="FQ61" s="340">
        <f>IF(P61="課税事業者（一般課税）",INT(BA61*10/110),0)</f>
        <v>0</v>
      </c>
      <c r="FR61" s="282">
        <f t="shared" si="51"/>
        <v>0</v>
      </c>
      <c r="FS61" s="230">
        <f>IF(P61="課税事業者（一般課税）",INT(BL61*10/110),0)</f>
        <v>0</v>
      </c>
      <c r="FT61" s="284">
        <f t="shared" si="52"/>
        <v>0</v>
      </c>
      <c r="FU61" s="230">
        <f>IF(P61="課税事業者（一般課税）",INT(BV61*10/110),0)</f>
        <v>0</v>
      </c>
      <c r="FV61" s="286">
        <f t="shared" si="53"/>
        <v>0</v>
      </c>
      <c r="FW61" s="230">
        <f>IF(P61="課税事業者（一般課税）",INT(CF61*10/110),0)</f>
        <v>0</v>
      </c>
      <c r="FX61" s="284">
        <f t="shared" si="54"/>
        <v>0</v>
      </c>
      <c r="FY61" s="340">
        <f>IF(P61="課税事業者（一般課税）",INT(CT61*10/110)+INT(CU61*10/110),0)</f>
        <v>0</v>
      </c>
      <c r="FZ61" s="282">
        <f t="shared" si="55"/>
        <v>0</v>
      </c>
      <c r="GA61" s="230">
        <f>IF(P61="課税事業者（一般課税）",INT(DF61*10/110),0)</f>
        <v>0</v>
      </c>
      <c r="GB61" s="284">
        <f t="shared" si="56"/>
        <v>0</v>
      </c>
      <c r="GC61" s="353">
        <f>IF(P61="課税事業者（一般課税）",INT(DP61*10/110),0)</f>
        <v>0</v>
      </c>
      <c r="GD61" s="282">
        <f t="shared" si="57"/>
        <v>0</v>
      </c>
      <c r="GE61" s="230">
        <f>IF(P61="課税事業者（一般課税）",INT(DZ61*10/110),0)</f>
        <v>0</v>
      </c>
      <c r="GF61" s="286">
        <f t="shared" si="58"/>
        <v>0</v>
      </c>
      <c r="GG61" s="353">
        <f>IF(P61="課税事業者（一般課税）",INT(EJ61*10/110),0)</f>
        <v>0</v>
      </c>
      <c r="GH61" s="286">
        <f t="shared" si="59"/>
        <v>0</v>
      </c>
      <c r="GI61" s="285">
        <f t="shared" si="115"/>
        <v>0</v>
      </c>
      <c r="GJ61" s="286">
        <f t="shared" si="115"/>
        <v>0</v>
      </c>
      <c r="GK61" s="353">
        <f>IF(P61="課税事業者（一般課税）",INT(FC61*10/110),0)</f>
        <v>0</v>
      </c>
      <c r="GL61" s="288">
        <f t="shared" si="61"/>
        <v>0</v>
      </c>
      <c r="GM61" s="694"/>
    </row>
    <row r="62" spans="1:195" ht="20.100000000000001" customHeight="1">
      <c r="A62" s="668"/>
      <c r="B62" s="522"/>
      <c r="C62" s="669"/>
      <c r="D62" s="673"/>
      <c r="E62" s="316" t="s">
        <v>256</v>
      </c>
      <c r="F62" s="675"/>
      <c r="G62" s="541"/>
      <c r="H62" s="543"/>
      <c r="I62" s="697"/>
      <c r="J62" s="699"/>
      <c r="K62" s="552"/>
      <c r="L62" s="541"/>
      <c r="M62" s="552"/>
      <c r="N62" s="467" t="e">
        <f t="shared" si="23"/>
        <v>#DIV/0!</v>
      </c>
      <c r="O62" s="690"/>
      <c r="P62" s="537"/>
      <c r="Q62" s="537"/>
      <c r="R62" s="91"/>
      <c r="S62" s="80" t="str">
        <f>IF(U62="","",VLOOKUP(L61,'リスト（けさない）'!$X$3:$Y$29,2,0))</f>
        <v/>
      </c>
      <c r="T62" s="75">
        <f t="shared" si="24"/>
        <v>0</v>
      </c>
      <c r="U62" s="101"/>
      <c r="V62" s="81">
        <f t="shared" si="91"/>
        <v>0</v>
      </c>
      <c r="W62" s="79"/>
      <c r="X62" s="85">
        <f t="shared" si="25"/>
        <v>0</v>
      </c>
      <c r="Y62" s="83">
        <f t="shared" si="92"/>
        <v>0</v>
      </c>
      <c r="Z62" s="394">
        <f>IF(Q61="初 年 度",Y62,0)</f>
        <v>0</v>
      </c>
      <c r="AA62" s="395">
        <f>IF(Q61="次 年 度",Y62,0)</f>
        <v>0</v>
      </c>
      <c r="AB62" s="443"/>
      <c r="AC62" s="126" t="s">
        <v>208</v>
      </c>
      <c r="AD62" s="75">
        <f t="shared" si="26"/>
        <v>0</v>
      </c>
      <c r="AE62" s="424"/>
      <c r="AF62" s="370"/>
      <c r="AG62" s="91"/>
      <c r="AH62" s="94">
        <f t="shared" si="27"/>
        <v>0</v>
      </c>
      <c r="AI62" s="96">
        <f>IF(AG61&gt;0,INT((AG62-FM62)/2),AF62-FM62)</f>
        <v>0</v>
      </c>
      <c r="AJ62" s="96">
        <f>IF(Q61="初 年 度",AI62,0)</f>
        <v>0</v>
      </c>
      <c r="AK62" s="421">
        <f>IF(Q61="次 年 度",AI62,0)</f>
        <v>0</v>
      </c>
      <c r="AL62" s="475"/>
      <c r="AM62" s="81" t="str">
        <f>IF(AO62="","",VLOOKUP(L61,'リスト（けさない）'!$AA$3:$AB$29,2,0))</f>
        <v/>
      </c>
      <c r="AN62" s="94">
        <f t="shared" si="28"/>
        <v>0</v>
      </c>
      <c r="AO62" s="101"/>
      <c r="AP62" s="106">
        <f t="shared" si="93"/>
        <v>0</v>
      </c>
      <c r="AQ62" s="91"/>
      <c r="AR62" s="110">
        <f t="shared" si="30"/>
        <v>0</v>
      </c>
      <c r="AS62" s="334">
        <f t="shared" si="69"/>
        <v>0</v>
      </c>
      <c r="AT62" s="334">
        <f>IF(Q61="初 年 度",AS62,0)</f>
        <v>0</v>
      </c>
      <c r="AU62" s="337">
        <f>IF(Q61="次 年 度",AS62,0)</f>
        <v>0</v>
      </c>
      <c r="AV62" s="475"/>
      <c r="AW62" s="126" t="s">
        <v>208</v>
      </c>
      <c r="AX62" s="94">
        <f t="shared" si="31"/>
        <v>0</v>
      </c>
      <c r="AY62" s="101"/>
      <c r="AZ62" s="370"/>
      <c r="BA62" s="91"/>
      <c r="BB62" s="94">
        <f t="shared" si="32"/>
        <v>0</v>
      </c>
      <c r="BC62" s="80">
        <f t="shared" si="63"/>
        <v>0</v>
      </c>
      <c r="BD62" s="83">
        <f>IF(Q61="初 年 度",BC62,0)</f>
        <v>0</v>
      </c>
      <c r="BE62" s="122">
        <f>IF(Q61="次 年 度",BC62,0)</f>
        <v>0</v>
      </c>
      <c r="BF62" s="475"/>
      <c r="BG62" s="126" t="s">
        <v>208</v>
      </c>
      <c r="BH62" s="94">
        <f t="shared" si="33"/>
        <v>0</v>
      </c>
      <c r="BI62" s="101"/>
      <c r="BJ62" s="370"/>
      <c r="BK62" s="91"/>
      <c r="BL62" s="94">
        <f t="shared" si="34"/>
        <v>0</v>
      </c>
      <c r="BM62" s="83">
        <f t="shared" si="70"/>
        <v>0</v>
      </c>
      <c r="BN62" s="83">
        <f>IF(Q61="初 年 度",BM62,0)</f>
        <v>0</v>
      </c>
      <c r="BO62" s="122">
        <f>IF(Q61="次 年 度",BM62,0)</f>
        <v>0</v>
      </c>
      <c r="BP62" s="475"/>
      <c r="BQ62" s="378" t="s">
        <v>208</v>
      </c>
      <c r="BR62" s="94">
        <f t="shared" si="35"/>
        <v>0</v>
      </c>
      <c r="BS62" s="101"/>
      <c r="BT62" s="370"/>
      <c r="BU62" s="91"/>
      <c r="BV62" s="94">
        <f t="shared" si="36"/>
        <v>0</v>
      </c>
      <c r="BW62" s="83">
        <f t="shared" si="71"/>
        <v>0</v>
      </c>
      <c r="BX62" s="83">
        <f>IF(Q61="初 年 度",BW62,0)</f>
        <v>0</v>
      </c>
      <c r="BY62" s="120">
        <f>IF(Q61="次 年 度",BW62,0)</f>
        <v>0</v>
      </c>
      <c r="BZ62" s="475"/>
      <c r="CA62" s="126" t="s">
        <v>208</v>
      </c>
      <c r="CB62" s="94">
        <f t="shared" si="2"/>
        <v>0</v>
      </c>
      <c r="CC62" s="101"/>
      <c r="CD62" s="370"/>
      <c r="CE62" s="91"/>
      <c r="CF62" s="94">
        <f t="shared" si="37"/>
        <v>0</v>
      </c>
      <c r="CG62" s="83">
        <f t="shared" si="64"/>
        <v>0</v>
      </c>
      <c r="CH62" s="83">
        <f>IF(Q61="初 年 度",CG62,0)</f>
        <v>0</v>
      </c>
      <c r="CI62" s="120">
        <f>IF(Q61="次 年 度",CG62,0)</f>
        <v>0</v>
      </c>
      <c r="CJ62" s="69">
        <f t="shared" si="94"/>
        <v>0</v>
      </c>
      <c r="CK62" s="81">
        <f t="shared" si="95"/>
        <v>0</v>
      </c>
      <c r="CL62" s="81">
        <f t="shared" si="96"/>
        <v>0</v>
      </c>
      <c r="CM62" s="85">
        <f t="shared" si="97"/>
        <v>0</v>
      </c>
      <c r="CN62" s="81">
        <f t="shared" si="98"/>
        <v>0</v>
      </c>
      <c r="CO62" s="132">
        <f t="shared" si="99"/>
        <v>0</v>
      </c>
      <c r="CP62" s="475"/>
      <c r="CQ62" s="80" t="str">
        <f>IF(CS62="","",VLOOKUP(L61,'リスト（けさない）'!$AD$3:$AE$29,2,0))</f>
        <v/>
      </c>
      <c r="CR62" s="75">
        <f t="shared" si="38"/>
        <v>0</v>
      </c>
      <c r="CS62" s="101"/>
      <c r="CT62" s="81">
        <f t="shared" si="65"/>
        <v>0</v>
      </c>
      <c r="CU62" s="91"/>
      <c r="CV62" s="81">
        <f t="shared" si="39"/>
        <v>0</v>
      </c>
      <c r="CW62" s="80">
        <f t="shared" si="72"/>
        <v>0</v>
      </c>
      <c r="CX62" s="83">
        <f>IF(Q61="初 年 度",CW62,0)</f>
        <v>0</v>
      </c>
      <c r="CY62" s="120">
        <f>IF(Q61="次 年 度",CW62,0)</f>
        <v>0</v>
      </c>
      <c r="CZ62" s="475"/>
      <c r="DA62" s="126" t="s">
        <v>208</v>
      </c>
      <c r="DB62" s="75">
        <f t="shared" si="40"/>
        <v>0</v>
      </c>
      <c r="DC62" s="101"/>
      <c r="DD62" s="370"/>
      <c r="DE62" s="91"/>
      <c r="DF62" s="94">
        <f t="shared" si="41"/>
        <v>0</v>
      </c>
      <c r="DG62" s="83">
        <f t="shared" si="66"/>
        <v>0</v>
      </c>
      <c r="DH62" s="83">
        <f>IF(Q61="初 年 度",DG62,0)</f>
        <v>0</v>
      </c>
      <c r="DI62" s="120">
        <f>IF(Q61="次 年 度",DG62,0)</f>
        <v>0</v>
      </c>
      <c r="DJ62" s="475"/>
      <c r="DK62" s="126" t="s">
        <v>208</v>
      </c>
      <c r="DL62" s="75">
        <f t="shared" si="42"/>
        <v>0</v>
      </c>
      <c r="DM62" s="101"/>
      <c r="DN62" s="370"/>
      <c r="DO62" s="91"/>
      <c r="DP62" s="94">
        <f t="shared" si="43"/>
        <v>0</v>
      </c>
      <c r="DQ62" s="83">
        <f t="shared" si="73"/>
        <v>0</v>
      </c>
      <c r="DR62" s="83">
        <f>IF(Q61="初 年 度",DQ62,0)</f>
        <v>0</v>
      </c>
      <c r="DS62" s="120">
        <f>IF(Q61="次 年 度",DQ62,0)</f>
        <v>0</v>
      </c>
      <c r="DT62" s="475"/>
      <c r="DU62" s="126" t="s">
        <v>208</v>
      </c>
      <c r="DV62" s="75">
        <f t="shared" si="44"/>
        <v>0</v>
      </c>
      <c r="DW62" s="101"/>
      <c r="DX62" s="370"/>
      <c r="DY62" s="91"/>
      <c r="DZ62" s="94">
        <f t="shared" si="45"/>
        <v>0</v>
      </c>
      <c r="EA62" s="83">
        <f t="shared" si="67"/>
        <v>0</v>
      </c>
      <c r="EB62" s="83">
        <f>IF(Q61="初 年 度",EA62,0)</f>
        <v>0</v>
      </c>
      <c r="EC62" s="120">
        <f>IF(Q61="次 年 度",EA62,0)</f>
        <v>0</v>
      </c>
      <c r="ED62" s="475"/>
      <c r="EE62" s="126" t="s">
        <v>208</v>
      </c>
      <c r="EF62" s="75">
        <f t="shared" si="46"/>
        <v>0</v>
      </c>
      <c r="EG62" s="101"/>
      <c r="EH62" s="370"/>
      <c r="EI62" s="91"/>
      <c r="EJ62" s="94">
        <f t="shared" si="47"/>
        <v>0</v>
      </c>
      <c r="EK62" s="83">
        <f t="shared" si="74"/>
        <v>0</v>
      </c>
      <c r="EL62" s="83">
        <f>IF(Q61="初 年 度",EK62,0)</f>
        <v>0</v>
      </c>
      <c r="EM62" s="120">
        <f>IF(Q61="次 年 度",EK62,0)</f>
        <v>0</v>
      </c>
      <c r="EN62" s="69">
        <f t="shared" si="100"/>
        <v>0</v>
      </c>
      <c r="EO62" s="83">
        <f t="shared" si="101"/>
        <v>0</v>
      </c>
      <c r="EP62" s="85">
        <f t="shared" si="102"/>
        <v>0</v>
      </c>
      <c r="EQ62" s="85">
        <f t="shared" si="103"/>
        <v>0</v>
      </c>
      <c r="ER62" s="85">
        <f t="shared" si="104"/>
        <v>0</v>
      </c>
      <c r="ES62" s="119">
        <f t="shared" si="105"/>
        <v>0</v>
      </c>
      <c r="ET62" s="138">
        <f t="shared" si="106"/>
        <v>0</v>
      </c>
      <c r="EU62" s="123">
        <f t="shared" si="107"/>
        <v>0</v>
      </c>
      <c r="EV62" s="85">
        <f t="shared" si="108"/>
        <v>0</v>
      </c>
      <c r="EW62" s="85">
        <f t="shared" si="109"/>
        <v>0</v>
      </c>
      <c r="EX62" s="81">
        <f t="shared" si="110"/>
        <v>0</v>
      </c>
      <c r="EY62" s="132">
        <f t="shared" si="111"/>
        <v>0</v>
      </c>
      <c r="EZ62" s="71">
        <f>IF(L61="ブルーベリー（普通栽培）",0,220)</f>
        <v>220</v>
      </c>
      <c r="FA62" s="80">
        <f>IF(L61="ブルーベリー（普通栽培）",0,T62+AD62+AN62)</f>
        <v>0</v>
      </c>
      <c r="FB62" s="83">
        <f>IF(L61="ブルーベリー（普通栽培）",0,U62+AE62+AO62)</f>
        <v>0</v>
      </c>
      <c r="FC62" s="85">
        <f t="shared" si="68"/>
        <v>0</v>
      </c>
      <c r="FD62" s="85">
        <f t="shared" si="21"/>
        <v>0</v>
      </c>
      <c r="FE62" s="117">
        <f>IF(Q61="初 年 度",FC62-GK62,0)</f>
        <v>0</v>
      </c>
      <c r="FF62" s="118">
        <f>IF(Q61="次 年 度",FC62-GK62,0)</f>
        <v>0</v>
      </c>
      <c r="FG62" s="138">
        <f t="shared" si="114"/>
        <v>0</v>
      </c>
      <c r="FH62" s="85">
        <f t="shared" si="114"/>
        <v>0</v>
      </c>
      <c r="FI62" s="85">
        <f t="shared" si="114"/>
        <v>0</v>
      </c>
      <c r="FJ62" s="132">
        <f t="shared" si="114"/>
        <v>0</v>
      </c>
      <c r="FK62" s="314">
        <f>IF(P61="課税事業者（一般課税）",INT(V62*10/110)+INT(W62*10/110),0)</f>
        <v>0</v>
      </c>
      <c r="FL62" s="93">
        <f t="shared" si="112"/>
        <v>0</v>
      </c>
      <c r="FM62" s="103">
        <f>IF(P61="課税事業者（一般課税）",INT(AG62*0.0909090909090909),0)</f>
        <v>0</v>
      </c>
      <c r="FN62" s="341">
        <f t="shared" si="49"/>
        <v>0</v>
      </c>
      <c r="FO62" s="350">
        <f>IF(P61="課税事業者（一般課税）",INT(AP62*10/110)+INT(AQ62*10/110),0)</f>
        <v>0</v>
      </c>
      <c r="FP62" s="116">
        <f t="shared" si="50"/>
        <v>0</v>
      </c>
      <c r="FQ62" s="347">
        <f>IF(P61="課税事業者（一般課税）",INT(BA62*10/110),0)</f>
        <v>0</v>
      </c>
      <c r="FR62" s="93">
        <f t="shared" si="51"/>
        <v>0</v>
      </c>
      <c r="FS62" s="355">
        <f>IF(P61="課税事業者（一般課税）",INT(BL62*10/110),0)</f>
        <v>0</v>
      </c>
      <c r="FT62" s="104">
        <f t="shared" si="52"/>
        <v>0</v>
      </c>
      <c r="FU62" s="355">
        <f>IF(P61="課税事業者（一般課税）",INT(BV62*10/110),0)</f>
        <v>0</v>
      </c>
      <c r="FV62" s="116">
        <f t="shared" si="53"/>
        <v>0</v>
      </c>
      <c r="FW62" s="355">
        <f>IF(P61="課税事業者（一般課税）",INT(CF62*10/110),0)</f>
        <v>0</v>
      </c>
      <c r="FX62" s="104">
        <f t="shared" si="54"/>
        <v>0</v>
      </c>
      <c r="FY62" s="347">
        <f>IF(P61="課税事業者（一般課税）",INT(CT62*10/110)+INT(CU62*10/110),0)</f>
        <v>0</v>
      </c>
      <c r="FZ62" s="93">
        <f t="shared" si="55"/>
        <v>0</v>
      </c>
      <c r="GA62" s="355">
        <f>IF(P61="課税事業者（一般課税）",INT(DF62*10/110),0)</f>
        <v>0</v>
      </c>
      <c r="GB62" s="104">
        <f t="shared" si="56"/>
        <v>0</v>
      </c>
      <c r="GC62" s="354">
        <f>IF(P61="課税事業者（一般課税）",INT(DL62*10/110),0)</f>
        <v>0</v>
      </c>
      <c r="GD62" s="93">
        <f t="shared" si="57"/>
        <v>0</v>
      </c>
      <c r="GE62" s="355">
        <f>IF(P61="課税事業者（一般課税）",INT(DZ62*10/110),0)</f>
        <v>0</v>
      </c>
      <c r="GF62" s="116">
        <f t="shared" si="58"/>
        <v>0</v>
      </c>
      <c r="GG62" s="354">
        <f>IF(P61="課税事業者（一般課税）",INT(EJ62*10/110),0)</f>
        <v>0</v>
      </c>
      <c r="GH62" s="116">
        <f t="shared" si="59"/>
        <v>0</v>
      </c>
      <c r="GI62" s="114">
        <f t="shared" si="115"/>
        <v>0</v>
      </c>
      <c r="GJ62" s="116">
        <f t="shared" si="115"/>
        <v>0</v>
      </c>
      <c r="GK62" s="354">
        <f>IF(P61="課税事業者（一般課税）",INT(FC62*10/110),0)</f>
        <v>0</v>
      </c>
      <c r="GL62" s="139">
        <f t="shared" si="61"/>
        <v>0</v>
      </c>
      <c r="GM62" s="695"/>
    </row>
    <row r="63" spans="1:195" ht="20.100000000000001" customHeight="1">
      <c r="A63" s="667" t="str">
        <f t="shared" ref="A63" si="122">+A61</f>
        <v>北海道</v>
      </c>
      <c r="B63" s="521"/>
      <c r="C63" s="629">
        <f t="shared" si="62"/>
        <v>25</v>
      </c>
      <c r="D63" s="685"/>
      <c r="E63" s="317" t="s">
        <v>258</v>
      </c>
      <c r="F63" s="680"/>
      <c r="G63" s="686"/>
      <c r="H63" s="682"/>
      <c r="I63" s="543"/>
      <c r="J63" s="698"/>
      <c r="K63" s="684"/>
      <c r="L63" s="683"/>
      <c r="M63" s="684"/>
      <c r="N63" s="468" t="e">
        <f t="shared" si="23"/>
        <v>#DIV/0!</v>
      </c>
      <c r="O63" s="689" t="str">
        <f>IF(L63="","",VLOOKUP(L63,'リスト（けさない）'!$Q$3:$R$29,2,0))</f>
        <v/>
      </c>
      <c r="P63" s="700"/>
      <c r="Q63" s="536"/>
      <c r="R63" s="473"/>
      <c r="S63" s="251" t="str">
        <f>IF(U63="","",VLOOKUP(L63,'リスト（けさない）'!$X$3:$Y$29,2,0))</f>
        <v/>
      </c>
      <c r="T63" s="243">
        <f t="shared" si="24"/>
        <v>0</v>
      </c>
      <c r="U63" s="244"/>
      <c r="V63" s="245">
        <f t="shared" si="91"/>
        <v>0</v>
      </c>
      <c r="W63" s="246"/>
      <c r="X63" s="247">
        <f t="shared" si="25"/>
        <v>0</v>
      </c>
      <c r="Y63" s="253">
        <f t="shared" si="92"/>
        <v>0</v>
      </c>
      <c r="Z63" s="332">
        <f>IF(Q63="初 年 度",Y63,0)</f>
        <v>0</v>
      </c>
      <c r="AA63" s="333">
        <f>IF(Q63="次 年 度",Y63,0)</f>
        <v>0</v>
      </c>
      <c r="AB63" s="444"/>
      <c r="AC63" s="124" t="s">
        <v>133</v>
      </c>
      <c r="AD63" s="243">
        <f t="shared" si="26"/>
        <v>0</v>
      </c>
      <c r="AE63" s="425"/>
      <c r="AF63" s="369"/>
      <c r="AG63" s="255"/>
      <c r="AH63" s="248">
        <f t="shared" si="27"/>
        <v>0</v>
      </c>
      <c r="AI63" s="339">
        <f>IF(AG63&gt;0,INT((AG63-FM63)/2),AF63-FM63)</f>
        <v>0</v>
      </c>
      <c r="AJ63" s="335">
        <f>IF(Q63="初 年 度",AI63,0)</f>
        <v>0</v>
      </c>
      <c r="AK63" s="420">
        <f>IF(Q63="次 年 度",AI63,0)</f>
        <v>0</v>
      </c>
      <c r="AL63" s="476"/>
      <c r="AM63" s="245" t="str">
        <f>IF(AO63="","",VLOOKUP(L63,'リスト（けさない）'!$AA$3:$AB$29,2,0))</f>
        <v/>
      </c>
      <c r="AN63" s="248">
        <f t="shared" si="28"/>
        <v>0</v>
      </c>
      <c r="AO63" s="244"/>
      <c r="AP63" s="257">
        <f t="shared" si="93"/>
        <v>0</v>
      </c>
      <c r="AQ63" s="255"/>
      <c r="AR63" s="258">
        <f t="shared" si="30"/>
        <v>0</v>
      </c>
      <c r="AS63" s="338">
        <f t="shared" si="69"/>
        <v>0</v>
      </c>
      <c r="AT63" s="332">
        <f>IF(Q63="初 年 度",AS63,0)</f>
        <v>0</v>
      </c>
      <c r="AU63" s="333">
        <f>IF(Q63="次 年 度",AS63,0)</f>
        <v>0</v>
      </c>
      <c r="AV63" s="476"/>
      <c r="AW63" s="124" t="s">
        <v>208</v>
      </c>
      <c r="AX63" s="248">
        <f t="shared" si="31"/>
        <v>0</v>
      </c>
      <c r="AY63" s="244"/>
      <c r="AZ63" s="369"/>
      <c r="BA63" s="255"/>
      <c r="BB63" s="248">
        <f t="shared" si="32"/>
        <v>0</v>
      </c>
      <c r="BC63" s="338">
        <f t="shared" si="63"/>
        <v>0</v>
      </c>
      <c r="BD63" s="332">
        <f>IF(Q63="初 年 度",BC63,0)</f>
        <v>0</v>
      </c>
      <c r="BE63" s="438">
        <f>IF(Q63="次 年 度",BC63,0)</f>
        <v>0</v>
      </c>
      <c r="BF63" s="476"/>
      <c r="BG63" s="124" t="s">
        <v>208</v>
      </c>
      <c r="BH63" s="248">
        <f t="shared" si="33"/>
        <v>0</v>
      </c>
      <c r="BI63" s="244"/>
      <c r="BJ63" s="369"/>
      <c r="BK63" s="255"/>
      <c r="BL63" s="248">
        <f t="shared" si="34"/>
        <v>0</v>
      </c>
      <c r="BM63" s="339">
        <f t="shared" si="70"/>
        <v>0</v>
      </c>
      <c r="BN63" s="335">
        <f>IF(Q63="初 年 度",BM63,0)</f>
        <v>0</v>
      </c>
      <c r="BO63" s="420">
        <f>IF(Q63="次 年 度",BM63,0)</f>
        <v>0</v>
      </c>
      <c r="BP63" s="476"/>
      <c r="BQ63" s="376" t="s">
        <v>208</v>
      </c>
      <c r="BR63" s="248">
        <f t="shared" si="35"/>
        <v>0</v>
      </c>
      <c r="BS63" s="244"/>
      <c r="BT63" s="369"/>
      <c r="BU63" s="88"/>
      <c r="BV63" s="95">
        <f t="shared" si="36"/>
        <v>0</v>
      </c>
      <c r="BW63" s="339">
        <f t="shared" si="71"/>
        <v>0</v>
      </c>
      <c r="BX63" s="335">
        <f>IF(Q63="初 年 度",BW63,0)</f>
        <v>0</v>
      </c>
      <c r="BY63" s="336">
        <f>IF(Q63="次 年 度",BW63,0)</f>
        <v>0</v>
      </c>
      <c r="BZ63" s="476"/>
      <c r="CA63" s="124" t="s">
        <v>208</v>
      </c>
      <c r="CB63" s="248">
        <f t="shared" si="2"/>
        <v>0</v>
      </c>
      <c r="CC63" s="244"/>
      <c r="CD63" s="369"/>
      <c r="CE63" s="255"/>
      <c r="CF63" s="248">
        <f t="shared" si="37"/>
        <v>0</v>
      </c>
      <c r="CG63" s="338">
        <f t="shared" si="64"/>
        <v>0</v>
      </c>
      <c r="CH63" s="332">
        <f>IF(Q63="初 年 度",CG63,0)</f>
        <v>0</v>
      </c>
      <c r="CI63" s="333">
        <f>IF(Q63="次 年 度",CG63,0)</f>
        <v>0</v>
      </c>
      <c r="CJ63" s="256">
        <f t="shared" si="94"/>
        <v>0</v>
      </c>
      <c r="CK63" s="245">
        <f t="shared" si="95"/>
        <v>0</v>
      </c>
      <c r="CL63" s="245">
        <f t="shared" si="96"/>
        <v>0</v>
      </c>
      <c r="CM63" s="247">
        <f t="shared" si="97"/>
        <v>0</v>
      </c>
      <c r="CN63" s="245">
        <f t="shared" si="98"/>
        <v>0</v>
      </c>
      <c r="CO63" s="266">
        <f t="shared" si="99"/>
        <v>0</v>
      </c>
      <c r="CP63" s="476"/>
      <c r="CQ63" s="251" t="str">
        <f>IF(CS63="","",VLOOKUP(L63,'リスト（けさない）'!$AD$3:$AE$29,2,0))</f>
        <v/>
      </c>
      <c r="CR63" s="243">
        <f t="shared" si="38"/>
        <v>0</v>
      </c>
      <c r="CS63" s="244"/>
      <c r="CT63" s="245">
        <f t="shared" si="65"/>
        <v>0</v>
      </c>
      <c r="CU63" s="255"/>
      <c r="CV63" s="245">
        <f t="shared" si="39"/>
        <v>0</v>
      </c>
      <c r="CW63" s="339">
        <f t="shared" si="72"/>
        <v>0</v>
      </c>
      <c r="CX63" s="335">
        <f>IF(Q63="初 年 度",CW63,0)</f>
        <v>0</v>
      </c>
      <c r="CY63" s="336">
        <f>IF(Q63="次 年 度",CW63,0)</f>
        <v>0</v>
      </c>
      <c r="CZ63" s="476"/>
      <c r="DA63" s="124" t="s">
        <v>133</v>
      </c>
      <c r="DB63" s="243">
        <f t="shared" si="40"/>
        <v>0</v>
      </c>
      <c r="DC63" s="244"/>
      <c r="DD63" s="369"/>
      <c r="DE63" s="255"/>
      <c r="DF63" s="248">
        <f t="shared" si="41"/>
        <v>0</v>
      </c>
      <c r="DG63" s="338">
        <f t="shared" si="66"/>
        <v>0</v>
      </c>
      <c r="DH63" s="332">
        <f>IF(Q63="初 年 度",DG63,0)</f>
        <v>0</v>
      </c>
      <c r="DI63" s="333">
        <f>IF(Q63="次 年 度",DG63,0)</f>
        <v>0</v>
      </c>
      <c r="DJ63" s="476"/>
      <c r="DK63" s="458" t="s">
        <v>133</v>
      </c>
      <c r="DL63" s="243">
        <f t="shared" si="42"/>
        <v>0</v>
      </c>
      <c r="DM63" s="244"/>
      <c r="DN63" s="369"/>
      <c r="DO63" s="255"/>
      <c r="DP63" s="248">
        <f t="shared" si="43"/>
        <v>0</v>
      </c>
      <c r="DQ63" s="339">
        <f t="shared" si="73"/>
        <v>0</v>
      </c>
      <c r="DR63" s="335">
        <f>IF(Q63="初 年 度",DQ63,0)</f>
        <v>0</v>
      </c>
      <c r="DS63" s="336">
        <f>IF(Q63="次 年 度",DQ63,0)</f>
        <v>0</v>
      </c>
      <c r="DT63" s="476"/>
      <c r="DU63" s="458" t="s">
        <v>133</v>
      </c>
      <c r="DV63" s="243">
        <f t="shared" si="44"/>
        <v>0</v>
      </c>
      <c r="DW63" s="244"/>
      <c r="DX63" s="369"/>
      <c r="DY63" s="255"/>
      <c r="DZ63" s="248">
        <f t="shared" si="45"/>
        <v>0</v>
      </c>
      <c r="EA63" s="338">
        <f t="shared" si="67"/>
        <v>0</v>
      </c>
      <c r="EB63" s="332">
        <f>IF(Q63="初 年 度",EA63,0)</f>
        <v>0</v>
      </c>
      <c r="EC63" s="333">
        <f>IF(Q63="次 年 度",EA63,0)</f>
        <v>0</v>
      </c>
      <c r="ED63" s="476"/>
      <c r="EE63" s="458" t="s">
        <v>133</v>
      </c>
      <c r="EF63" s="243">
        <f t="shared" si="46"/>
        <v>0</v>
      </c>
      <c r="EG63" s="244"/>
      <c r="EH63" s="369"/>
      <c r="EI63" s="255"/>
      <c r="EJ63" s="248">
        <f t="shared" si="47"/>
        <v>0</v>
      </c>
      <c r="EK63" s="339">
        <f t="shared" si="74"/>
        <v>0</v>
      </c>
      <c r="EL63" s="335">
        <f>IF(Q63="初 年 度",EK63,0)</f>
        <v>0</v>
      </c>
      <c r="EM63" s="336">
        <f>IF(Q63="次 年 度",EK63,0)</f>
        <v>0</v>
      </c>
      <c r="EN63" s="256">
        <f t="shared" si="100"/>
        <v>0</v>
      </c>
      <c r="EO63" s="247">
        <f t="shared" si="101"/>
        <v>0</v>
      </c>
      <c r="EP63" s="247">
        <f t="shared" si="102"/>
        <v>0</v>
      </c>
      <c r="EQ63" s="247">
        <f t="shared" si="103"/>
        <v>0</v>
      </c>
      <c r="ER63" s="247">
        <f t="shared" si="104"/>
        <v>0</v>
      </c>
      <c r="ES63" s="259">
        <f t="shared" si="105"/>
        <v>0</v>
      </c>
      <c r="ET63" s="272">
        <f t="shared" si="106"/>
        <v>0</v>
      </c>
      <c r="EU63" s="264">
        <f t="shared" si="107"/>
        <v>0</v>
      </c>
      <c r="EV63" s="247">
        <f t="shared" si="108"/>
        <v>0</v>
      </c>
      <c r="EW63" s="247">
        <f t="shared" si="109"/>
        <v>0</v>
      </c>
      <c r="EX63" s="245">
        <f t="shared" si="110"/>
        <v>0</v>
      </c>
      <c r="EY63" s="266">
        <f t="shared" si="111"/>
        <v>0</v>
      </c>
      <c r="EZ63" s="383">
        <f>IF(L63="ブルーベリー（普通栽培）",0,220)</f>
        <v>220</v>
      </c>
      <c r="FA63" s="247">
        <f>IF(L63="ブルーベリー（普通栽培）",0,T63+AD63+AN63)</f>
        <v>0</v>
      </c>
      <c r="FB63" s="247">
        <f>IF(L63="ブルーベリー（普通栽培）",0,U63+AE63+AO63)</f>
        <v>0</v>
      </c>
      <c r="FC63" s="247">
        <f t="shared" si="68"/>
        <v>0</v>
      </c>
      <c r="FD63" s="247">
        <f t="shared" si="21"/>
        <v>0</v>
      </c>
      <c r="FE63" s="247">
        <f>IF(Q63="初 年 度",FC63-GK63,0)</f>
        <v>0</v>
      </c>
      <c r="FF63" s="259">
        <f>IF(Q63="次 年 度",FC63-GK63,0)</f>
        <v>0</v>
      </c>
      <c r="FG63" s="135">
        <f t="shared" si="114"/>
        <v>0</v>
      </c>
      <c r="FH63" s="82">
        <f t="shared" si="114"/>
        <v>0</v>
      </c>
      <c r="FI63" s="82">
        <f t="shared" si="114"/>
        <v>0</v>
      </c>
      <c r="FJ63" s="129">
        <f t="shared" si="114"/>
        <v>0</v>
      </c>
      <c r="FK63" s="228">
        <f>IF(P63="課税事業者（一般課税）",INT(V63*10/110)+INT(W63*10/110),0)</f>
        <v>0</v>
      </c>
      <c r="FL63" s="277">
        <f t="shared" si="112"/>
        <v>0</v>
      </c>
      <c r="FM63" s="278">
        <f>IF(P63="課税事業者（一般課税）",INT(AG63*0.0909090909090909),0)</f>
        <v>0</v>
      </c>
      <c r="FN63" s="342">
        <f t="shared" si="49"/>
        <v>0</v>
      </c>
      <c r="FO63" s="232">
        <f>IF(P63="課税事業者（一般課税）",INT(AP63*10/110)+INT(AQ63*10/110),0)</f>
        <v>0</v>
      </c>
      <c r="FP63" s="281">
        <f t="shared" si="50"/>
        <v>0</v>
      </c>
      <c r="FQ63" s="340">
        <f>IF(P63="課税事業者（一般課税）",INT(BA63*10/110),0)</f>
        <v>0</v>
      </c>
      <c r="FR63" s="277">
        <f t="shared" si="51"/>
        <v>0</v>
      </c>
      <c r="FS63" s="230">
        <f>IF(P63="課税事業者（一般課税）",INT(BL63*10/110),0)</f>
        <v>0</v>
      </c>
      <c r="FT63" s="279">
        <f t="shared" si="52"/>
        <v>0</v>
      </c>
      <c r="FU63" s="230">
        <f>IF(P63="課税事業者（一般課税）",INT(BV63*10/110),0)</f>
        <v>0</v>
      </c>
      <c r="FV63" s="281">
        <f t="shared" si="53"/>
        <v>0</v>
      </c>
      <c r="FW63" s="230">
        <f>IF(P63="課税事業者（一般課税）",INT(CF63*10/110),0)</f>
        <v>0</v>
      </c>
      <c r="FX63" s="279">
        <f t="shared" si="54"/>
        <v>0</v>
      </c>
      <c r="FY63" s="340">
        <f>IF(P63="課税事業者（一般課税）",INT(CT63*10/110)+INT(CU63*10/110),0)</f>
        <v>0</v>
      </c>
      <c r="FZ63" s="277">
        <f t="shared" si="55"/>
        <v>0</v>
      </c>
      <c r="GA63" s="230">
        <f>IF(P63="課税事業者（一般課税）",INT(DF63*10/110),0)</f>
        <v>0</v>
      </c>
      <c r="GB63" s="279">
        <f t="shared" si="56"/>
        <v>0</v>
      </c>
      <c r="GC63" s="353">
        <f>IF(P63="課税事業者（一般課税）",INT(DP63*10/110),0)</f>
        <v>0</v>
      </c>
      <c r="GD63" s="277">
        <f t="shared" si="57"/>
        <v>0</v>
      </c>
      <c r="GE63" s="230">
        <f>IF(P63="課税事業者（一般課税）",INT(DZ63*10/110),0)</f>
        <v>0</v>
      </c>
      <c r="GF63" s="281">
        <f t="shared" si="58"/>
        <v>0</v>
      </c>
      <c r="GG63" s="353">
        <f>IF(P63="課税事業者（一般課税）",INT(EJ63*10/110),0)</f>
        <v>0</v>
      </c>
      <c r="GH63" s="281">
        <f t="shared" si="59"/>
        <v>0</v>
      </c>
      <c r="GI63" s="280">
        <f t="shared" si="115"/>
        <v>0</v>
      </c>
      <c r="GJ63" s="281">
        <f t="shared" si="115"/>
        <v>0</v>
      </c>
      <c r="GK63" s="353">
        <f>IF(P63="課税事業者（一般課税）",INT(FC63*10/110),0)</f>
        <v>0</v>
      </c>
      <c r="GL63" s="287">
        <f t="shared" si="61"/>
        <v>0</v>
      </c>
      <c r="GM63" s="694"/>
    </row>
    <row r="64" spans="1:195" ht="20.100000000000001" customHeight="1" thickBot="1">
      <c r="A64" s="668"/>
      <c r="B64" s="522"/>
      <c r="C64" s="669"/>
      <c r="D64" s="673"/>
      <c r="E64" s="318" t="s">
        <v>256</v>
      </c>
      <c r="F64" s="675"/>
      <c r="G64" s="541"/>
      <c r="H64" s="543"/>
      <c r="I64" s="697"/>
      <c r="J64" s="699"/>
      <c r="K64" s="552"/>
      <c r="L64" s="541"/>
      <c r="M64" s="552"/>
      <c r="N64" s="467" t="e">
        <f t="shared" si="23"/>
        <v>#DIV/0!</v>
      </c>
      <c r="O64" s="690"/>
      <c r="P64" s="537"/>
      <c r="Q64" s="537"/>
      <c r="R64" s="89"/>
      <c r="S64" s="80" t="str">
        <f>IF(U64="","",VLOOKUP(L63,'リスト（けさない）'!$X$3:$Y$29,2,0))</f>
        <v/>
      </c>
      <c r="T64" s="74">
        <f t="shared" si="24"/>
        <v>0</v>
      </c>
      <c r="U64" s="100"/>
      <c r="V64" s="80">
        <f t="shared" si="91"/>
        <v>0</v>
      </c>
      <c r="W64" s="78"/>
      <c r="X64" s="83">
        <f t="shared" si="25"/>
        <v>0</v>
      </c>
      <c r="Y64" s="85">
        <f t="shared" si="92"/>
        <v>0</v>
      </c>
      <c r="Z64" s="97">
        <f>IF(Q63="初 年 度",Y64,0)</f>
        <v>0</v>
      </c>
      <c r="AA64" s="396">
        <f>IF(Q63="次 年 度",Y64,0)</f>
        <v>0</v>
      </c>
      <c r="AB64" s="445"/>
      <c r="AC64" s="125" t="s">
        <v>133</v>
      </c>
      <c r="AD64" s="74">
        <f t="shared" si="26"/>
        <v>0</v>
      </c>
      <c r="AE64" s="426"/>
      <c r="AF64" s="370"/>
      <c r="AG64" s="89"/>
      <c r="AH64" s="96">
        <f t="shared" si="27"/>
        <v>0</v>
      </c>
      <c r="AI64" s="96">
        <f>IF(AG63&gt;0,INT((AG64-FM64)/2),AF64-FM64)</f>
        <v>0</v>
      </c>
      <c r="AJ64" s="96">
        <f>IF(Q63="初 年 度",AI64,0)</f>
        <v>0</v>
      </c>
      <c r="AK64" s="421">
        <f>IF(Q63="次 年 度",AI64,0)</f>
        <v>0</v>
      </c>
      <c r="AL64" s="477"/>
      <c r="AM64" s="80" t="str">
        <f>IF(AO64="","",VLOOKUP(L63,'リスト（けさない）'!$AA$3:$AB$29,2,0))</f>
        <v/>
      </c>
      <c r="AN64" s="96">
        <f t="shared" si="28"/>
        <v>0</v>
      </c>
      <c r="AO64" s="100"/>
      <c r="AP64" s="107">
        <f t="shared" si="93"/>
        <v>0</v>
      </c>
      <c r="AQ64" s="89"/>
      <c r="AR64" s="111">
        <f t="shared" si="30"/>
        <v>0</v>
      </c>
      <c r="AS64" s="334">
        <f t="shared" si="69"/>
        <v>0</v>
      </c>
      <c r="AT64" s="334">
        <f>IF(Q63="初 年 度",AS64,0)</f>
        <v>0</v>
      </c>
      <c r="AU64" s="337">
        <f>IF(Q63="次 年 度",AS64,0)</f>
        <v>0</v>
      </c>
      <c r="AV64" s="477"/>
      <c r="AW64" s="125" t="s">
        <v>208</v>
      </c>
      <c r="AX64" s="96">
        <f t="shared" si="31"/>
        <v>0</v>
      </c>
      <c r="AY64" s="100"/>
      <c r="AZ64" s="370"/>
      <c r="BA64" s="89"/>
      <c r="BB64" s="96">
        <f t="shared" si="32"/>
        <v>0</v>
      </c>
      <c r="BC64" s="80">
        <f t="shared" si="63"/>
        <v>0</v>
      </c>
      <c r="BD64" s="83">
        <f>IF(Q63="初 年 度",BC64,0)</f>
        <v>0</v>
      </c>
      <c r="BE64" s="122">
        <f>IF(Q63="次 年 度",BC64,0)</f>
        <v>0</v>
      </c>
      <c r="BF64" s="477"/>
      <c r="BG64" s="125" t="s">
        <v>208</v>
      </c>
      <c r="BH64" s="96">
        <f t="shared" si="33"/>
        <v>0</v>
      </c>
      <c r="BI64" s="100"/>
      <c r="BJ64" s="370"/>
      <c r="BK64" s="89"/>
      <c r="BL64" s="96">
        <f t="shared" si="34"/>
        <v>0</v>
      </c>
      <c r="BM64" s="83">
        <f t="shared" si="70"/>
        <v>0</v>
      </c>
      <c r="BN64" s="83">
        <f>IF(Q63="初 年 度",BM64,0)</f>
        <v>0</v>
      </c>
      <c r="BO64" s="122">
        <f>IF(Q63="次 年 度",BM64,0)</f>
        <v>0</v>
      </c>
      <c r="BP64" s="477"/>
      <c r="BQ64" s="375" t="s">
        <v>208</v>
      </c>
      <c r="BR64" s="96">
        <f t="shared" si="35"/>
        <v>0</v>
      </c>
      <c r="BS64" s="100"/>
      <c r="BT64" s="370"/>
      <c r="BU64" s="89"/>
      <c r="BV64" s="96">
        <f t="shared" si="36"/>
        <v>0</v>
      </c>
      <c r="BW64" s="83">
        <f t="shared" si="71"/>
        <v>0</v>
      </c>
      <c r="BX64" s="83">
        <f>IF(Q63="初 年 度",BW64,0)</f>
        <v>0</v>
      </c>
      <c r="BY64" s="120">
        <f>IF(Q63="次 年 度",BW64,0)</f>
        <v>0</v>
      </c>
      <c r="BZ64" s="477"/>
      <c r="CA64" s="125" t="s">
        <v>228</v>
      </c>
      <c r="CB64" s="96">
        <f t="shared" si="2"/>
        <v>0</v>
      </c>
      <c r="CC64" s="100"/>
      <c r="CD64" s="370"/>
      <c r="CE64" s="89"/>
      <c r="CF64" s="96">
        <f t="shared" si="37"/>
        <v>0</v>
      </c>
      <c r="CG64" s="83">
        <f t="shared" si="64"/>
        <v>0</v>
      </c>
      <c r="CH64" s="83">
        <f>IF(Q63="初 年 度",CG64,0)</f>
        <v>0</v>
      </c>
      <c r="CI64" s="120">
        <f>IF(Q63="次 年 度",CG64,0)</f>
        <v>0</v>
      </c>
      <c r="CJ64" s="71">
        <f t="shared" si="94"/>
        <v>0</v>
      </c>
      <c r="CK64" s="80">
        <f t="shared" si="95"/>
        <v>0</v>
      </c>
      <c r="CL64" s="80">
        <f t="shared" si="96"/>
        <v>0</v>
      </c>
      <c r="CM64" s="83">
        <f t="shared" si="97"/>
        <v>0</v>
      </c>
      <c r="CN64" s="80">
        <f t="shared" si="98"/>
        <v>0</v>
      </c>
      <c r="CO64" s="130">
        <f t="shared" si="99"/>
        <v>0</v>
      </c>
      <c r="CP64" s="477"/>
      <c r="CQ64" s="81" t="str">
        <f>IF(CS64="","",VLOOKUP(L63,'リスト（けさない）'!$AD$3:$AE$29,2,0))</f>
        <v/>
      </c>
      <c r="CR64" s="74">
        <f t="shared" si="38"/>
        <v>0</v>
      </c>
      <c r="CS64" s="100"/>
      <c r="CT64" s="80">
        <f t="shared" si="65"/>
        <v>0</v>
      </c>
      <c r="CU64" s="89"/>
      <c r="CV64" s="80">
        <f t="shared" si="39"/>
        <v>0</v>
      </c>
      <c r="CW64" s="80">
        <f t="shared" si="72"/>
        <v>0</v>
      </c>
      <c r="CX64" s="83">
        <f>IF(Q63="初 年 度",CW64,0)</f>
        <v>0</v>
      </c>
      <c r="CY64" s="120">
        <f>IF(Q63="次 年 度",CW64,0)</f>
        <v>0</v>
      </c>
      <c r="CZ64" s="477"/>
      <c r="DA64" s="125" t="s">
        <v>133</v>
      </c>
      <c r="DB64" s="74">
        <f t="shared" si="40"/>
        <v>0</v>
      </c>
      <c r="DC64" s="100"/>
      <c r="DD64" s="370"/>
      <c r="DE64" s="89"/>
      <c r="DF64" s="96">
        <f t="shared" si="41"/>
        <v>0</v>
      </c>
      <c r="DG64" s="83">
        <f t="shared" si="66"/>
        <v>0</v>
      </c>
      <c r="DH64" s="83">
        <f>IF(Q63="初 年 度",DG64,0)</f>
        <v>0</v>
      </c>
      <c r="DI64" s="120">
        <f>IF(Q63="次 年 度",DG64,0)</f>
        <v>0</v>
      </c>
      <c r="DJ64" s="477"/>
      <c r="DK64" s="125" t="s">
        <v>133</v>
      </c>
      <c r="DL64" s="74">
        <f t="shared" si="42"/>
        <v>0</v>
      </c>
      <c r="DM64" s="100"/>
      <c r="DN64" s="370"/>
      <c r="DO64" s="89"/>
      <c r="DP64" s="96">
        <f t="shared" si="43"/>
        <v>0</v>
      </c>
      <c r="DQ64" s="83">
        <f t="shared" si="73"/>
        <v>0</v>
      </c>
      <c r="DR64" s="83">
        <f>IF(Q63="初 年 度",DQ64,0)</f>
        <v>0</v>
      </c>
      <c r="DS64" s="120">
        <f>IF(Q63="次 年 度",DQ64,0)</f>
        <v>0</v>
      </c>
      <c r="DT64" s="477"/>
      <c r="DU64" s="125" t="s">
        <v>133</v>
      </c>
      <c r="DV64" s="74">
        <f t="shared" si="44"/>
        <v>0</v>
      </c>
      <c r="DW64" s="100"/>
      <c r="DX64" s="370"/>
      <c r="DY64" s="89"/>
      <c r="DZ64" s="96">
        <f t="shared" si="45"/>
        <v>0</v>
      </c>
      <c r="EA64" s="83">
        <f t="shared" si="67"/>
        <v>0</v>
      </c>
      <c r="EB64" s="83">
        <f>IF(Q63="初 年 度",EA64,0)</f>
        <v>0</v>
      </c>
      <c r="EC64" s="120">
        <f>IF(Q63="次 年 度",EA64,0)</f>
        <v>0</v>
      </c>
      <c r="ED64" s="477"/>
      <c r="EE64" s="125" t="s">
        <v>133</v>
      </c>
      <c r="EF64" s="74">
        <f t="shared" si="46"/>
        <v>0</v>
      </c>
      <c r="EG64" s="100"/>
      <c r="EH64" s="370"/>
      <c r="EI64" s="89"/>
      <c r="EJ64" s="96">
        <f t="shared" si="47"/>
        <v>0</v>
      </c>
      <c r="EK64" s="83">
        <f t="shared" si="74"/>
        <v>0</v>
      </c>
      <c r="EL64" s="83">
        <f>IF(Q63="初 年 度",EK64,0)</f>
        <v>0</v>
      </c>
      <c r="EM64" s="120">
        <f>IF(Q63="次 年 度",EK64,0)</f>
        <v>0</v>
      </c>
      <c r="EN64" s="71">
        <f t="shared" si="100"/>
        <v>0</v>
      </c>
      <c r="EO64" s="83">
        <f t="shared" si="101"/>
        <v>0</v>
      </c>
      <c r="EP64" s="83">
        <f t="shared" si="102"/>
        <v>0</v>
      </c>
      <c r="EQ64" s="83">
        <f t="shared" si="103"/>
        <v>0</v>
      </c>
      <c r="ER64" s="83">
        <f t="shared" si="104"/>
        <v>0</v>
      </c>
      <c r="ES64" s="120">
        <f t="shared" si="105"/>
        <v>0</v>
      </c>
      <c r="ET64" s="136">
        <f t="shared" si="106"/>
        <v>0</v>
      </c>
      <c r="EU64" s="122">
        <f t="shared" si="107"/>
        <v>0</v>
      </c>
      <c r="EV64" s="83">
        <f t="shared" si="108"/>
        <v>0</v>
      </c>
      <c r="EW64" s="83">
        <f t="shared" si="109"/>
        <v>0</v>
      </c>
      <c r="EX64" s="80">
        <f t="shared" si="110"/>
        <v>0</v>
      </c>
      <c r="EY64" s="130">
        <f t="shared" si="111"/>
        <v>0</v>
      </c>
      <c r="EZ64" s="71">
        <f>IF(L63="ブルーベリー（普通栽培）",0,220)</f>
        <v>220</v>
      </c>
      <c r="FA64" s="80">
        <f>IF(L63="ブルーベリー（普通栽培）",0,T64+AD64+AN64)</f>
        <v>0</v>
      </c>
      <c r="FB64" s="83">
        <f>IF(L63="ブルーベリー（普通栽培）",0,U64+AE64+AO64)</f>
        <v>0</v>
      </c>
      <c r="FC64" s="83">
        <f t="shared" si="68"/>
        <v>0</v>
      </c>
      <c r="FD64" s="83">
        <f t="shared" si="21"/>
        <v>0</v>
      </c>
      <c r="FE64" s="117">
        <f>IF(Q63="初 年 度",FC64-GK64,0)</f>
        <v>0</v>
      </c>
      <c r="FF64" s="118">
        <f>IF(Q63="次 年 度",FC64-GK64,0)</f>
        <v>0</v>
      </c>
      <c r="FG64" s="136">
        <f t="shared" si="114"/>
        <v>0</v>
      </c>
      <c r="FH64" s="83">
        <f t="shared" si="114"/>
        <v>0</v>
      </c>
      <c r="FI64" s="83">
        <f t="shared" si="114"/>
        <v>0</v>
      </c>
      <c r="FJ64" s="130">
        <f t="shared" si="114"/>
        <v>0</v>
      </c>
      <c r="FK64" s="314">
        <f>IF(P63="課税事業者（一般課税）",INT(V64*10/110)+INT(W64*10/110),0)</f>
        <v>0</v>
      </c>
      <c r="FL64" s="92">
        <f t="shared" si="112"/>
        <v>0</v>
      </c>
      <c r="FM64" s="102">
        <f>IF(P63="課税事業者（一般課税）",INT(AG64*0.0909090909090909),0)</f>
        <v>0</v>
      </c>
      <c r="FN64" s="343">
        <f t="shared" si="49"/>
        <v>0</v>
      </c>
      <c r="FO64" s="350">
        <f>IF(P63="課税事業者（一般課税）",INT(AP64*10/110)+INT(AQ64*10/110),0)</f>
        <v>0</v>
      </c>
      <c r="FP64" s="115">
        <f t="shared" si="50"/>
        <v>0</v>
      </c>
      <c r="FQ64" s="347">
        <f>IF(P63="課税事業者（一般課税）",INT(BA64*10/110),0)</f>
        <v>0</v>
      </c>
      <c r="FR64" s="92">
        <f t="shared" si="51"/>
        <v>0</v>
      </c>
      <c r="FS64" s="355">
        <f>IF(P63="課税事業者（一般課税）",INT(BL64*10/110),0)</f>
        <v>0</v>
      </c>
      <c r="FT64" s="105">
        <f t="shared" si="52"/>
        <v>0</v>
      </c>
      <c r="FU64" s="355">
        <f>IF(P63="課税事業者（一般課税）",INT(BV64*10/110),0)</f>
        <v>0</v>
      </c>
      <c r="FV64" s="115">
        <f t="shared" si="53"/>
        <v>0</v>
      </c>
      <c r="FW64" s="355">
        <f>IF(P63="課税事業者（一般課税）",INT(CF64*10/110),0)</f>
        <v>0</v>
      </c>
      <c r="FX64" s="105">
        <f t="shared" si="54"/>
        <v>0</v>
      </c>
      <c r="FY64" s="347">
        <f>IF(P63="課税事業者（一般課税）",INT(CT64*10/110)+INT(CU64*10/110),0)</f>
        <v>0</v>
      </c>
      <c r="FZ64" s="92">
        <f t="shared" si="55"/>
        <v>0</v>
      </c>
      <c r="GA64" s="355">
        <f>IF(P63="課税事業者（一般課税）",INT(DF64*10/110),0)</f>
        <v>0</v>
      </c>
      <c r="GB64" s="105">
        <f t="shared" si="56"/>
        <v>0</v>
      </c>
      <c r="GC64" s="354">
        <f>IF(P63="課税事業者（一般課税）",INT(DL64*10/110),0)</f>
        <v>0</v>
      </c>
      <c r="GD64" s="92">
        <f t="shared" si="57"/>
        <v>0</v>
      </c>
      <c r="GE64" s="355">
        <f>IF(P63="課税事業者（一般課税）",INT(DZ64*10/110),0)</f>
        <v>0</v>
      </c>
      <c r="GF64" s="115">
        <f t="shared" si="58"/>
        <v>0</v>
      </c>
      <c r="GG64" s="354">
        <f>IF(P63="課税事業者（一般課税）",INT(EJ64*10/110),0)</f>
        <v>0</v>
      </c>
      <c r="GH64" s="115">
        <f t="shared" si="59"/>
        <v>0</v>
      </c>
      <c r="GI64" s="113">
        <f t="shared" si="115"/>
        <v>0</v>
      </c>
      <c r="GJ64" s="115">
        <f t="shared" si="115"/>
        <v>0</v>
      </c>
      <c r="GK64" s="354">
        <f>IF(P63="課税事業者（一般課税）",INT(FC64*10/110),0)</f>
        <v>0</v>
      </c>
      <c r="GL64" s="140">
        <f t="shared" si="61"/>
        <v>0</v>
      </c>
      <c r="GM64" s="695"/>
    </row>
    <row r="65" spans="1:195" ht="20.100000000000001" customHeight="1">
      <c r="A65" s="667" t="str">
        <f t="shared" ref="A65" si="123">+A63</f>
        <v>北海道</v>
      </c>
      <c r="B65" s="521"/>
      <c r="C65" s="629">
        <f t="shared" si="62"/>
        <v>26</v>
      </c>
      <c r="D65" s="685"/>
      <c r="E65" s="317" t="s">
        <v>258</v>
      </c>
      <c r="F65" s="680"/>
      <c r="G65" s="686"/>
      <c r="H65" s="682"/>
      <c r="I65" s="543"/>
      <c r="J65" s="698"/>
      <c r="K65" s="684"/>
      <c r="L65" s="683"/>
      <c r="M65" s="684"/>
      <c r="N65" s="468" t="e">
        <f t="shared" si="23"/>
        <v>#DIV/0!</v>
      </c>
      <c r="O65" s="689" t="str">
        <f>IF(L65="","",VLOOKUP(L65,'リスト（けさない）'!$Q$3:$R$29,2,0))</f>
        <v/>
      </c>
      <c r="P65" s="700"/>
      <c r="Q65" s="536"/>
      <c r="R65" s="473"/>
      <c r="S65" s="251" t="str">
        <f>IF(U65="","",VLOOKUP(L65,'リスト（けさない）'!$X$3:$Y$29,2,0))</f>
        <v/>
      </c>
      <c r="T65" s="243">
        <f t="shared" si="24"/>
        <v>0</v>
      </c>
      <c r="U65" s="244"/>
      <c r="V65" s="245">
        <f t="shared" si="91"/>
        <v>0</v>
      </c>
      <c r="W65" s="246"/>
      <c r="X65" s="247">
        <f t="shared" si="25"/>
        <v>0</v>
      </c>
      <c r="Y65" s="247">
        <f t="shared" si="92"/>
        <v>0</v>
      </c>
      <c r="Z65" s="330">
        <f>IF(Q65="初 年 度",Y65,0)</f>
        <v>0</v>
      </c>
      <c r="AA65" s="331">
        <f>IF(Q65="次 年 度",Y65,0)</f>
        <v>0</v>
      </c>
      <c r="AB65" s="444"/>
      <c r="AC65" s="124" t="s">
        <v>208</v>
      </c>
      <c r="AD65" s="243">
        <f t="shared" si="26"/>
        <v>0</v>
      </c>
      <c r="AE65" s="425"/>
      <c r="AF65" s="369"/>
      <c r="AG65" s="255"/>
      <c r="AH65" s="248">
        <f t="shared" si="27"/>
        <v>0</v>
      </c>
      <c r="AI65" s="339">
        <f>IF(AG65&gt;0,INT((AG65-FM65)/2),AF65-FM65)</f>
        <v>0</v>
      </c>
      <c r="AJ65" s="335">
        <f>IF(Q65="初 年 度",AI65,0)</f>
        <v>0</v>
      </c>
      <c r="AK65" s="420">
        <f>IF(Q65="次 年 度",AI65,0)</f>
        <v>0</v>
      </c>
      <c r="AL65" s="444"/>
      <c r="AM65" s="245" t="str">
        <f>IF(AO65="","",VLOOKUP(L65,'リスト（けさない）'!$AA$3:$AB$29,2,0))</f>
        <v/>
      </c>
      <c r="AN65" s="248">
        <f t="shared" si="28"/>
        <v>0</v>
      </c>
      <c r="AO65" s="244"/>
      <c r="AP65" s="257">
        <f t="shared" si="93"/>
        <v>0</v>
      </c>
      <c r="AQ65" s="255"/>
      <c r="AR65" s="258">
        <f t="shared" si="30"/>
        <v>0</v>
      </c>
      <c r="AS65" s="338">
        <f t="shared" si="69"/>
        <v>0</v>
      </c>
      <c r="AT65" s="332">
        <f>IF(Q65="初 年 度",AS65,0)</f>
        <v>0</v>
      </c>
      <c r="AU65" s="333">
        <f>IF(Q65="次 年 度",AS65,0)</f>
        <v>0</v>
      </c>
      <c r="AV65" s="476"/>
      <c r="AW65" s="124" t="s">
        <v>208</v>
      </c>
      <c r="AX65" s="248">
        <f t="shared" si="31"/>
        <v>0</v>
      </c>
      <c r="AY65" s="244"/>
      <c r="AZ65" s="369"/>
      <c r="BA65" s="255"/>
      <c r="BB65" s="248">
        <f t="shared" si="32"/>
        <v>0</v>
      </c>
      <c r="BC65" s="339">
        <f t="shared" si="63"/>
        <v>0</v>
      </c>
      <c r="BD65" s="335">
        <f>IF(Q65="初 年 度",BC65,0)</f>
        <v>0</v>
      </c>
      <c r="BE65" s="420">
        <f>IF(Q65="次 年 度",BC65,0)</f>
        <v>0</v>
      </c>
      <c r="BF65" s="476"/>
      <c r="BG65" s="124" t="s">
        <v>208</v>
      </c>
      <c r="BH65" s="248">
        <f t="shared" si="33"/>
        <v>0</v>
      </c>
      <c r="BI65" s="244"/>
      <c r="BJ65" s="369"/>
      <c r="BK65" s="255"/>
      <c r="BL65" s="248">
        <f t="shared" si="34"/>
        <v>0</v>
      </c>
      <c r="BM65" s="339">
        <f t="shared" si="70"/>
        <v>0</v>
      </c>
      <c r="BN65" s="335">
        <f>IF(Q65="初 年 度",BM65,0)</f>
        <v>0</v>
      </c>
      <c r="BO65" s="420">
        <f>IF(Q65="次 年 度",BM65,0)</f>
        <v>0</v>
      </c>
      <c r="BP65" s="476"/>
      <c r="BQ65" s="376" t="s">
        <v>208</v>
      </c>
      <c r="BR65" s="248">
        <f t="shared" si="35"/>
        <v>0</v>
      </c>
      <c r="BS65" s="244"/>
      <c r="BT65" s="369"/>
      <c r="BU65" s="88"/>
      <c r="BV65" s="95">
        <f t="shared" si="36"/>
        <v>0</v>
      </c>
      <c r="BW65" s="339">
        <f t="shared" si="71"/>
        <v>0</v>
      </c>
      <c r="BX65" s="335">
        <f>IF(Q65="初 年 度",BW65,0)</f>
        <v>0</v>
      </c>
      <c r="BY65" s="336">
        <f>IF(Q65="次 年 度",BW65,0)</f>
        <v>0</v>
      </c>
      <c r="BZ65" s="476"/>
      <c r="CA65" s="124" t="s">
        <v>208</v>
      </c>
      <c r="CB65" s="248">
        <f t="shared" si="2"/>
        <v>0</v>
      </c>
      <c r="CC65" s="244"/>
      <c r="CD65" s="369"/>
      <c r="CE65" s="255"/>
      <c r="CF65" s="248">
        <f t="shared" si="37"/>
        <v>0</v>
      </c>
      <c r="CG65" s="338">
        <f t="shared" si="64"/>
        <v>0</v>
      </c>
      <c r="CH65" s="332">
        <f>IF(Q65="初 年 度",CG65,0)</f>
        <v>0</v>
      </c>
      <c r="CI65" s="333">
        <f>IF(Q65="次 年 度",CG65,0)</f>
        <v>0</v>
      </c>
      <c r="CJ65" s="256">
        <f t="shared" si="94"/>
        <v>0</v>
      </c>
      <c r="CK65" s="245">
        <f t="shared" si="95"/>
        <v>0</v>
      </c>
      <c r="CL65" s="245">
        <f t="shared" si="96"/>
        <v>0</v>
      </c>
      <c r="CM65" s="247">
        <f t="shared" si="97"/>
        <v>0</v>
      </c>
      <c r="CN65" s="245">
        <f t="shared" si="98"/>
        <v>0</v>
      </c>
      <c r="CO65" s="266">
        <f t="shared" si="99"/>
        <v>0</v>
      </c>
      <c r="CP65" s="476"/>
      <c r="CQ65" s="245" t="str">
        <f>IF(CS65="","",VLOOKUP(L65,'リスト（けさない）'!$AD$3:$AE$29,2,0))</f>
        <v/>
      </c>
      <c r="CR65" s="267">
        <f t="shared" si="38"/>
        <v>0</v>
      </c>
      <c r="CS65" s="244"/>
      <c r="CT65" s="245">
        <f t="shared" si="65"/>
        <v>0</v>
      </c>
      <c r="CU65" s="255"/>
      <c r="CV65" s="245">
        <f t="shared" si="39"/>
        <v>0</v>
      </c>
      <c r="CW65" s="339">
        <f t="shared" si="72"/>
        <v>0</v>
      </c>
      <c r="CX65" s="335">
        <f>IF(Q65="初 年 度",CW65,0)</f>
        <v>0</v>
      </c>
      <c r="CY65" s="336">
        <f>IF(Q65="次 年 度",CW65,0)</f>
        <v>0</v>
      </c>
      <c r="CZ65" s="476"/>
      <c r="DA65" s="124" t="s">
        <v>208</v>
      </c>
      <c r="DB65" s="267">
        <f t="shared" si="40"/>
        <v>0</v>
      </c>
      <c r="DC65" s="244"/>
      <c r="DD65" s="369"/>
      <c r="DE65" s="255"/>
      <c r="DF65" s="248">
        <f t="shared" si="41"/>
        <v>0</v>
      </c>
      <c r="DG65" s="338">
        <f t="shared" si="66"/>
        <v>0</v>
      </c>
      <c r="DH65" s="332">
        <f>IF(Q65="初 年 度",DG65,0)</f>
        <v>0</v>
      </c>
      <c r="DI65" s="333">
        <f>IF(Q65="次 年 度",DG65,0)</f>
        <v>0</v>
      </c>
      <c r="DJ65" s="476"/>
      <c r="DK65" s="458" t="s">
        <v>208</v>
      </c>
      <c r="DL65" s="267">
        <f t="shared" si="42"/>
        <v>0</v>
      </c>
      <c r="DM65" s="244"/>
      <c r="DN65" s="369"/>
      <c r="DO65" s="255"/>
      <c r="DP65" s="248">
        <f t="shared" si="43"/>
        <v>0</v>
      </c>
      <c r="DQ65" s="339">
        <f t="shared" si="73"/>
        <v>0</v>
      </c>
      <c r="DR65" s="335">
        <f>IF(Q65="初 年 度",DQ65,0)</f>
        <v>0</v>
      </c>
      <c r="DS65" s="336">
        <f>IF(Q65="次 年 度",DQ65,0)</f>
        <v>0</v>
      </c>
      <c r="DT65" s="476"/>
      <c r="DU65" s="458" t="s">
        <v>208</v>
      </c>
      <c r="DV65" s="267">
        <f t="shared" si="44"/>
        <v>0</v>
      </c>
      <c r="DW65" s="244"/>
      <c r="DX65" s="369"/>
      <c r="DY65" s="255"/>
      <c r="DZ65" s="248">
        <f t="shared" si="45"/>
        <v>0</v>
      </c>
      <c r="EA65" s="338">
        <f t="shared" si="67"/>
        <v>0</v>
      </c>
      <c r="EB65" s="332">
        <f>IF(Q65="初 年 度",EA65,0)</f>
        <v>0</v>
      </c>
      <c r="EC65" s="333">
        <f>IF(Q65="次 年 度",EA65,0)</f>
        <v>0</v>
      </c>
      <c r="ED65" s="476"/>
      <c r="EE65" s="458" t="s">
        <v>208</v>
      </c>
      <c r="EF65" s="267">
        <f t="shared" si="46"/>
        <v>0</v>
      </c>
      <c r="EG65" s="244"/>
      <c r="EH65" s="369"/>
      <c r="EI65" s="255"/>
      <c r="EJ65" s="248">
        <f t="shared" si="47"/>
        <v>0</v>
      </c>
      <c r="EK65" s="339">
        <f t="shared" si="74"/>
        <v>0</v>
      </c>
      <c r="EL65" s="335">
        <f>IF(Q65="初 年 度",EK65,0)</f>
        <v>0</v>
      </c>
      <c r="EM65" s="336">
        <f>IF(Q65="次 年 度",EK65,0)</f>
        <v>0</v>
      </c>
      <c r="EN65" s="256">
        <f t="shared" si="100"/>
        <v>0</v>
      </c>
      <c r="EO65" s="247">
        <f t="shared" si="101"/>
        <v>0</v>
      </c>
      <c r="EP65" s="247">
        <f t="shared" si="102"/>
        <v>0</v>
      </c>
      <c r="EQ65" s="247">
        <f t="shared" si="103"/>
        <v>0</v>
      </c>
      <c r="ER65" s="247">
        <f t="shared" si="104"/>
        <v>0</v>
      </c>
      <c r="ES65" s="259">
        <f t="shared" si="105"/>
        <v>0</v>
      </c>
      <c r="ET65" s="272">
        <f t="shared" si="106"/>
        <v>0</v>
      </c>
      <c r="EU65" s="264">
        <f t="shared" si="107"/>
        <v>0</v>
      </c>
      <c r="EV65" s="247">
        <f t="shared" si="108"/>
        <v>0</v>
      </c>
      <c r="EW65" s="247">
        <f t="shared" si="109"/>
        <v>0</v>
      </c>
      <c r="EX65" s="245">
        <f t="shared" si="110"/>
        <v>0</v>
      </c>
      <c r="EY65" s="266">
        <f t="shared" si="111"/>
        <v>0</v>
      </c>
      <c r="EZ65" s="383">
        <f>IF(L65="ブルーベリー（普通栽培）",0,220)</f>
        <v>220</v>
      </c>
      <c r="FA65" s="247">
        <f>IF(L65="ブルーベリー（普通栽培）",0,T65+AD65+AN65)</f>
        <v>0</v>
      </c>
      <c r="FB65" s="247">
        <f>IF(L65="ブルーベリー（普通栽培）",0,U65+AE65+AO65)</f>
        <v>0</v>
      </c>
      <c r="FC65" s="247">
        <f t="shared" si="68"/>
        <v>0</v>
      </c>
      <c r="FD65" s="247">
        <f t="shared" si="21"/>
        <v>0</v>
      </c>
      <c r="FE65" s="247">
        <f>IF(Q65="初 年 度",FC65-GK65,0)</f>
        <v>0</v>
      </c>
      <c r="FF65" s="259">
        <f>IF(Q65="次 年 度",FC65-GK65,0)</f>
        <v>0</v>
      </c>
      <c r="FG65" s="70">
        <f t="shared" si="114"/>
        <v>0</v>
      </c>
      <c r="FH65" s="82">
        <f t="shared" si="114"/>
        <v>0</v>
      </c>
      <c r="FI65" s="82">
        <f t="shared" si="114"/>
        <v>0</v>
      </c>
      <c r="FJ65" s="129">
        <f t="shared" si="114"/>
        <v>0</v>
      </c>
      <c r="FK65" s="228">
        <f>IF(P65="課税事業者（一般課税）",INT(V65*10/110)+INT(W65*10/110),0)</f>
        <v>0</v>
      </c>
      <c r="FL65" s="277">
        <f t="shared" si="112"/>
        <v>0</v>
      </c>
      <c r="FM65" s="278">
        <f>IF(P65="課税事業者（一般課税）",INT(AG65*0.0909090909090909),0)</f>
        <v>0</v>
      </c>
      <c r="FN65" s="342">
        <f t="shared" si="49"/>
        <v>0</v>
      </c>
      <c r="FO65" s="232">
        <f>IF(P65="課税事業者（一般課税）",INT(AP65*10/110)+INT(AQ65*10/110),0)</f>
        <v>0</v>
      </c>
      <c r="FP65" s="281">
        <f t="shared" si="50"/>
        <v>0</v>
      </c>
      <c r="FQ65" s="340">
        <f>IF(P65="課税事業者（一般課税）",INT(BA65*10/110),0)</f>
        <v>0</v>
      </c>
      <c r="FR65" s="277">
        <f t="shared" si="51"/>
        <v>0</v>
      </c>
      <c r="FS65" s="230">
        <f>IF(P65="課税事業者（一般課税）",INT(BL65*10/110),0)</f>
        <v>0</v>
      </c>
      <c r="FT65" s="279">
        <f t="shared" si="52"/>
        <v>0</v>
      </c>
      <c r="FU65" s="230">
        <f>IF(P65="課税事業者（一般課税）",INT(BV65*10/110),0)</f>
        <v>0</v>
      </c>
      <c r="FV65" s="281">
        <f t="shared" si="53"/>
        <v>0</v>
      </c>
      <c r="FW65" s="230">
        <f>IF(P65="課税事業者（一般課税）",INT(CF65*10/110),0)</f>
        <v>0</v>
      </c>
      <c r="FX65" s="279">
        <f t="shared" si="54"/>
        <v>0</v>
      </c>
      <c r="FY65" s="340">
        <f>IF(P65="課税事業者（一般課税）",INT(CT65*10/110)+INT(CU65*10/110),0)</f>
        <v>0</v>
      </c>
      <c r="FZ65" s="277">
        <f t="shared" si="55"/>
        <v>0</v>
      </c>
      <c r="GA65" s="230">
        <f>IF(P65="課税事業者（一般課税）",INT(DF65*10/110),0)</f>
        <v>0</v>
      </c>
      <c r="GB65" s="279">
        <f t="shared" si="56"/>
        <v>0</v>
      </c>
      <c r="GC65" s="353">
        <f>IF(P65="課税事業者（一般課税）",INT(DP65*10/110),0)</f>
        <v>0</v>
      </c>
      <c r="GD65" s="277">
        <f t="shared" si="57"/>
        <v>0</v>
      </c>
      <c r="GE65" s="230">
        <f>IF(P65="課税事業者（一般課税）",INT(DZ65*10/110),0)</f>
        <v>0</v>
      </c>
      <c r="GF65" s="281">
        <f t="shared" si="58"/>
        <v>0</v>
      </c>
      <c r="GG65" s="353">
        <f>IF(P65="課税事業者（一般課税）",INT(EJ65*10/110),0)</f>
        <v>0</v>
      </c>
      <c r="GH65" s="281">
        <f t="shared" si="59"/>
        <v>0</v>
      </c>
      <c r="GI65" s="280">
        <f t="shared" si="115"/>
        <v>0</v>
      </c>
      <c r="GJ65" s="281">
        <f t="shared" si="115"/>
        <v>0</v>
      </c>
      <c r="GK65" s="353">
        <f>IF(P65="課税事業者（一般課税）",INT(FC65*10/110),0)</f>
        <v>0</v>
      </c>
      <c r="GL65" s="287">
        <f t="shared" si="61"/>
        <v>0</v>
      </c>
      <c r="GM65" s="694"/>
    </row>
    <row r="66" spans="1:195" ht="20.100000000000001" customHeight="1">
      <c r="A66" s="668"/>
      <c r="B66" s="522"/>
      <c r="C66" s="669"/>
      <c r="D66" s="673"/>
      <c r="E66" s="316" t="s">
        <v>256</v>
      </c>
      <c r="F66" s="675"/>
      <c r="G66" s="541"/>
      <c r="H66" s="543"/>
      <c r="I66" s="697"/>
      <c r="J66" s="699"/>
      <c r="K66" s="552"/>
      <c r="L66" s="541"/>
      <c r="M66" s="552"/>
      <c r="N66" s="467" t="e">
        <f t="shared" si="23"/>
        <v>#DIV/0!</v>
      </c>
      <c r="O66" s="690"/>
      <c r="P66" s="537"/>
      <c r="Q66" s="537"/>
      <c r="R66" s="89"/>
      <c r="S66" s="80" t="str">
        <f>IF(U66="","",VLOOKUP(L65,'リスト（けさない）'!$X$3:$Y$29,2,0))</f>
        <v/>
      </c>
      <c r="T66" s="74">
        <f t="shared" si="24"/>
        <v>0</v>
      </c>
      <c r="U66" s="100"/>
      <c r="V66" s="80">
        <f t="shared" si="91"/>
        <v>0</v>
      </c>
      <c r="W66" s="78"/>
      <c r="X66" s="83">
        <f t="shared" si="25"/>
        <v>0</v>
      </c>
      <c r="Y66" s="83">
        <f t="shared" si="92"/>
        <v>0</v>
      </c>
      <c r="Z66" s="394">
        <f>IF(Q65="初 年 度",Y66,0)</f>
        <v>0</v>
      </c>
      <c r="AA66" s="395">
        <f>IF(Q65="次 年 度",Y66,0)</f>
        <v>0</v>
      </c>
      <c r="AB66" s="445"/>
      <c r="AC66" s="125" t="s">
        <v>208</v>
      </c>
      <c r="AD66" s="74">
        <f t="shared" si="26"/>
        <v>0</v>
      </c>
      <c r="AE66" s="426"/>
      <c r="AF66" s="370"/>
      <c r="AG66" s="89"/>
      <c r="AH66" s="96">
        <f t="shared" si="27"/>
        <v>0</v>
      </c>
      <c r="AI66" s="96">
        <f>IF(AG65&gt;0,INT((AG66-FM66)/2),AF66-FM66)</f>
        <v>0</v>
      </c>
      <c r="AJ66" s="96">
        <f>IF(Q65="初 年 度",AI66,0)</f>
        <v>0</v>
      </c>
      <c r="AK66" s="421">
        <f>IF(Q65="次 年 度",AI66,0)</f>
        <v>0</v>
      </c>
      <c r="AL66" s="445"/>
      <c r="AM66" s="80" t="str">
        <f>IF(AO66="","",VLOOKUP(L65,'リスト（けさない）'!$AA$3:$AB$29,2,0))</f>
        <v/>
      </c>
      <c r="AN66" s="96">
        <f t="shared" si="28"/>
        <v>0</v>
      </c>
      <c r="AO66" s="100"/>
      <c r="AP66" s="107">
        <f t="shared" si="93"/>
        <v>0</v>
      </c>
      <c r="AQ66" s="89"/>
      <c r="AR66" s="111">
        <f t="shared" si="30"/>
        <v>0</v>
      </c>
      <c r="AS66" s="334">
        <f t="shared" si="69"/>
        <v>0</v>
      </c>
      <c r="AT66" s="334">
        <f>IF(Q65="初 年 度",AS66,0)</f>
        <v>0</v>
      </c>
      <c r="AU66" s="337">
        <f>IF(Q65="次 年 度",AS66,0)</f>
        <v>0</v>
      </c>
      <c r="AV66" s="477"/>
      <c r="AW66" s="125" t="s">
        <v>208</v>
      </c>
      <c r="AX66" s="96">
        <f t="shared" si="31"/>
        <v>0</v>
      </c>
      <c r="AY66" s="100"/>
      <c r="AZ66" s="370"/>
      <c r="BA66" s="89"/>
      <c r="BB66" s="96">
        <f t="shared" si="32"/>
        <v>0</v>
      </c>
      <c r="BC66" s="80">
        <f t="shared" si="63"/>
        <v>0</v>
      </c>
      <c r="BD66" s="83">
        <f>IF(Q65="初 年 度",BC66,0)</f>
        <v>0</v>
      </c>
      <c r="BE66" s="122">
        <f>IF(Q65="次 年 度",BC66,0)</f>
        <v>0</v>
      </c>
      <c r="BF66" s="477"/>
      <c r="BG66" s="125" t="s">
        <v>208</v>
      </c>
      <c r="BH66" s="96">
        <f t="shared" si="33"/>
        <v>0</v>
      </c>
      <c r="BI66" s="100"/>
      <c r="BJ66" s="370"/>
      <c r="BK66" s="89"/>
      <c r="BL66" s="96">
        <f t="shared" si="34"/>
        <v>0</v>
      </c>
      <c r="BM66" s="83">
        <f t="shared" si="70"/>
        <v>0</v>
      </c>
      <c r="BN66" s="83">
        <f>IF(Q65="初 年 度",BM66,0)</f>
        <v>0</v>
      </c>
      <c r="BO66" s="122">
        <f>IF(Q65="次 年 度",BM66,0)</f>
        <v>0</v>
      </c>
      <c r="BP66" s="477"/>
      <c r="BQ66" s="375" t="s">
        <v>208</v>
      </c>
      <c r="BR66" s="96">
        <f t="shared" si="35"/>
        <v>0</v>
      </c>
      <c r="BS66" s="100"/>
      <c r="BT66" s="370"/>
      <c r="BU66" s="89"/>
      <c r="BV66" s="96">
        <f t="shared" si="36"/>
        <v>0</v>
      </c>
      <c r="BW66" s="83">
        <f t="shared" si="71"/>
        <v>0</v>
      </c>
      <c r="BX66" s="83">
        <f>IF(Q65="初 年 度",BW66,0)</f>
        <v>0</v>
      </c>
      <c r="BY66" s="120">
        <f>IF(Q65="次 年 度",BW66,0)</f>
        <v>0</v>
      </c>
      <c r="BZ66" s="477"/>
      <c r="CA66" s="125" t="s">
        <v>208</v>
      </c>
      <c r="CB66" s="96">
        <f t="shared" si="2"/>
        <v>0</v>
      </c>
      <c r="CC66" s="100"/>
      <c r="CD66" s="370"/>
      <c r="CE66" s="89"/>
      <c r="CF66" s="96">
        <f t="shared" si="37"/>
        <v>0</v>
      </c>
      <c r="CG66" s="83">
        <f t="shared" si="64"/>
        <v>0</v>
      </c>
      <c r="CH66" s="83">
        <f>IF(Q65="初 年 度",CG66,0)</f>
        <v>0</v>
      </c>
      <c r="CI66" s="120">
        <f>IF(Q65="次 年 度",CG66,0)</f>
        <v>0</v>
      </c>
      <c r="CJ66" s="71">
        <f t="shared" si="94"/>
        <v>0</v>
      </c>
      <c r="CK66" s="80">
        <f t="shared" si="95"/>
        <v>0</v>
      </c>
      <c r="CL66" s="80">
        <f t="shared" si="96"/>
        <v>0</v>
      </c>
      <c r="CM66" s="83">
        <f t="shared" si="97"/>
        <v>0</v>
      </c>
      <c r="CN66" s="80">
        <f t="shared" si="98"/>
        <v>0</v>
      </c>
      <c r="CO66" s="130">
        <f t="shared" si="99"/>
        <v>0</v>
      </c>
      <c r="CP66" s="477"/>
      <c r="CQ66" s="80" t="str">
        <f>IF(CS66="","",VLOOKUP(L65,'リスト（けさない）'!$AD$3:$AE$29,2,0))</f>
        <v/>
      </c>
      <c r="CR66" s="74">
        <f t="shared" si="38"/>
        <v>0</v>
      </c>
      <c r="CS66" s="100"/>
      <c r="CT66" s="80">
        <f t="shared" si="65"/>
        <v>0</v>
      </c>
      <c r="CU66" s="89"/>
      <c r="CV66" s="80">
        <f t="shared" si="39"/>
        <v>0</v>
      </c>
      <c r="CW66" s="80">
        <f t="shared" si="72"/>
        <v>0</v>
      </c>
      <c r="CX66" s="83">
        <f>IF(Q65="初 年 度",CW66,0)</f>
        <v>0</v>
      </c>
      <c r="CY66" s="120">
        <f>IF(Q65="次 年 度",CW66,0)</f>
        <v>0</v>
      </c>
      <c r="CZ66" s="477"/>
      <c r="DA66" s="125" t="s">
        <v>208</v>
      </c>
      <c r="DB66" s="74">
        <f t="shared" si="40"/>
        <v>0</v>
      </c>
      <c r="DC66" s="100"/>
      <c r="DD66" s="370"/>
      <c r="DE66" s="89"/>
      <c r="DF66" s="96">
        <f t="shared" si="41"/>
        <v>0</v>
      </c>
      <c r="DG66" s="83">
        <f t="shared" si="66"/>
        <v>0</v>
      </c>
      <c r="DH66" s="83">
        <f>IF(Q65="初 年 度",DG66,0)</f>
        <v>0</v>
      </c>
      <c r="DI66" s="120">
        <f>IF(Q65="次 年 度",DG66,0)</f>
        <v>0</v>
      </c>
      <c r="DJ66" s="477"/>
      <c r="DK66" s="125" t="s">
        <v>208</v>
      </c>
      <c r="DL66" s="74">
        <f t="shared" si="42"/>
        <v>0</v>
      </c>
      <c r="DM66" s="100"/>
      <c r="DN66" s="370"/>
      <c r="DO66" s="89"/>
      <c r="DP66" s="96">
        <f t="shared" si="43"/>
        <v>0</v>
      </c>
      <c r="DQ66" s="83">
        <f t="shared" si="73"/>
        <v>0</v>
      </c>
      <c r="DR66" s="83">
        <f>IF(Q65="初 年 度",DQ66,0)</f>
        <v>0</v>
      </c>
      <c r="DS66" s="120">
        <f>IF(Q65="次 年 度",DQ66,0)</f>
        <v>0</v>
      </c>
      <c r="DT66" s="477"/>
      <c r="DU66" s="125" t="s">
        <v>208</v>
      </c>
      <c r="DV66" s="74">
        <f t="shared" si="44"/>
        <v>0</v>
      </c>
      <c r="DW66" s="100"/>
      <c r="DX66" s="370"/>
      <c r="DY66" s="89"/>
      <c r="DZ66" s="96">
        <f t="shared" si="45"/>
        <v>0</v>
      </c>
      <c r="EA66" s="83">
        <f t="shared" si="67"/>
        <v>0</v>
      </c>
      <c r="EB66" s="83">
        <f>IF(Q65="初 年 度",EA66,0)</f>
        <v>0</v>
      </c>
      <c r="EC66" s="120">
        <f>IF(Q65="次 年 度",EA66,0)</f>
        <v>0</v>
      </c>
      <c r="ED66" s="477"/>
      <c r="EE66" s="125" t="s">
        <v>208</v>
      </c>
      <c r="EF66" s="74">
        <f t="shared" si="46"/>
        <v>0</v>
      </c>
      <c r="EG66" s="100"/>
      <c r="EH66" s="370"/>
      <c r="EI66" s="89"/>
      <c r="EJ66" s="96">
        <f t="shared" si="47"/>
        <v>0</v>
      </c>
      <c r="EK66" s="83">
        <f t="shared" si="74"/>
        <v>0</v>
      </c>
      <c r="EL66" s="83">
        <f>IF(Q65="初 年 度",EK66,0)</f>
        <v>0</v>
      </c>
      <c r="EM66" s="120">
        <f>IF(Q65="次 年 度",EK66,0)</f>
        <v>0</v>
      </c>
      <c r="EN66" s="71">
        <f t="shared" si="100"/>
        <v>0</v>
      </c>
      <c r="EO66" s="83">
        <f t="shared" si="101"/>
        <v>0</v>
      </c>
      <c r="EP66" s="83">
        <f t="shared" si="102"/>
        <v>0</v>
      </c>
      <c r="EQ66" s="83">
        <f t="shared" si="103"/>
        <v>0</v>
      </c>
      <c r="ER66" s="83">
        <f t="shared" si="104"/>
        <v>0</v>
      </c>
      <c r="ES66" s="120">
        <f t="shared" si="105"/>
        <v>0</v>
      </c>
      <c r="ET66" s="136">
        <f t="shared" si="106"/>
        <v>0</v>
      </c>
      <c r="EU66" s="122">
        <f t="shared" si="107"/>
        <v>0</v>
      </c>
      <c r="EV66" s="83">
        <f t="shared" si="108"/>
        <v>0</v>
      </c>
      <c r="EW66" s="83">
        <f t="shared" si="109"/>
        <v>0</v>
      </c>
      <c r="EX66" s="80">
        <f t="shared" si="110"/>
        <v>0</v>
      </c>
      <c r="EY66" s="130">
        <f t="shared" si="111"/>
        <v>0</v>
      </c>
      <c r="EZ66" s="69">
        <f>IF(L65="ブルーベリー（普通栽培）",0,220)</f>
        <v>220</v>
      </c>
      <c r="FA66" s="80">
        <f>IF(L65="ブルーベリー（普通栽培）",0,T66+AD66+AN66)</f>
        <v>0</v>
      </c>
      <c r="FB66" s="83">
        <f>IF(L65="ブルーベリー（普通栽培）",0,U66+AE66+AO66)</f>
        <v>0</v>
      </c>
      <c r="FC66" s="83">
        <f t="shared" si="68"/>
        <v>0</v>
      </c>
      <c r="FD66" s="83">
        <f t="shared" si="21"/>
        <v>0</v>
      </c>
      <c r="FE66" s="239">
        <f>IF(Q65="初 年 度",FC66-GK66,0)</f>
        <v>0</v>
      </c>
      <c r="FF66" s="240">
        <f>IF(Q65="次 年 度",FC66-GK66,0)</f>
        <v>0</v>
      </c>
      <c r="FG66" s="71">
        <f t="shared" si="114"/>
        <v>0</v>
      </c>
      <c r="FH66" s="83">
        <f t="shared" si="114"/>
        <v>0</v>
      </c>
      <c r="FI66" s="83">
        <f t="shared" si="114"/>
        <v>0</v>
      </c>
      <c r="FJ66" s="130">
        <f t="shared" si="114"/>
        <v>0</v>
      </c>
      <c r="FK66" s="314">
        <f>IF(P65="課税事業者（一般課税）",INT(V66*10/110)+INT(W66*10/110),0)</f>
        <v>0</v>
      </c>
      <c r="FL66" s="92">
        <f t="shared" si="112"/>
        <v>0</v>
      </c>
      <c r="FM66" s="102">
        <f>IF(P65="課税事業者（一般課税）",INT(AG66*0.0909090909090909),0)</f>
        <v>0</v>
      </c>
      <c r="FN66" s="343">
        <f t="shared" si="49"/>
        <v>0</v>
      </c>
      <c r="FO66" s="350">
        <f>IF(P65="課税事業者（一般課税）",INT(AP66*10/110)+INT(AQ66*10/110),0)</f>
        <v>0</v>
      </c>
      <c r="FP66" s="115">
        <f t="shared" si="50"/>
        <v>0</v>
      </c>
      <c r="FQ66" s="347">
        <f>IF(P65="課税事業者（一般課税）",INT(BA66*10/110),0)</f>
        <v>0</v>
      </c>
      <c r="FR66" s="92">
        <f t="shared" si="51"/>
        <v>0</v>
      </c>
      <c r="FS66" s="355">
        <f>IF(P65="課税事業者（一般課税）",INT(BL66*10/110),0)</f>
        <v>0</v>
      </c>
      <c r="FT66" s="105">
        <f t="shared" si="52"/>
        <v>0</v>
      </c>
      <c r="FU66" s="355">
        <f>IF(P65="課税事業者（一般課税）",INT(BV66*10/110),0)</f>
        <v>0</v>
      </c>
      <c r="FV66" s="115">
        <f t="shared" si="53"/>
        <v>0</v>
      </c>
      <c r="FW66" s="355">
        <f>IF(P65="課税事業者（一般課税）",INT(CF66*10/110),0)</f>
        <v>0</v>
      </c>
      <c r="FX66" s="105">
        <f t="shared" si="54"/>
        <v>0</v>
      </c>
      <c r="FY66" s="347">
        <f>IF(P65="課税事業者（一般課税）",INT(CT66*10/110)+INT(CU66*10/110),0)</f>
        <v>0</v>
      </c>
      <c r="FZ66" s="92">
        <f t="shared" si="55"/>
        <v>0</v>
      </c>
      <c r="GA66" s="355">
        <f>IF(P65="課税事業者（一般課税）",INT(DF66*10/110),0)</f>
        <v>0</v>
      </c>
      <c r="GB66" s="105">
        <f t="shared" si="56"/>
        <v>0</v>
      </c>
      <c r="GC66" s="354">
        <f>IF(P65="課税事業者（一般課税）",INT(DL66*10/110),0)</f>
        <v>0</v>
      </c>
      <c r="GD66" s="92">
        <f t="shared" si="57"/>
        <v>0</v>
      </c>
      <c r="GE66" s="355">
        <f>IF(P65="課税事業者（一般課税）",INT(DZ66*10/110),0)</f>
        <v>0</v>
      </c>
      <c r="GF66" s="115">
        <f t="shared" si="58"/>
        <v>0</v>
      </c>
      <c r="GG66" s="354">
        <f>IF(P65="課税事業者（一般課税）",INT(EJ66*10/110),0)</f>
        <v>0</v>
      </c>
      <c r="GH66" s="115">
        <f t="shared" si="59"/>
        <v>0</v>
      </c>
      <c r="GI66" s="113">
        <f t="shared" si="115"/>
        <v>0</v>
      </c>
      <c r="GJ66" s="115">
        <f t="shared" si="115"/>
        <v>0</v>
      </c>
      <c r="GK66" s="354">
        <f>IF(P65="課税事業者（一般課税）",INT(FC66*10/110),0)</f>
        <v>0</v>
      </c>
      <c r="GL66" s="140">
        <f t="shared" si="61"/>
        <v>0</v>
      </c>
      <c r="GM66" s="695"/>
    </row>
    <row r="67" spans="1:195" ht="20.100000000000001" customHeight="1">
      <c r="A67" s="667" t="str">
        <f t="shared" ref="A67" si="124">+A65</f>
        <v>北海道</v>
      </c>
      <c r="B67" s="521"/>
      <c r="C67" s="629">
        <f t="shared" si="62"/>
        <v>27</v>
      </c>
      <c r="D67" s="685"/>
      <c r="E67" s="317" t="s">
        <v>258</v>
      </c>
      <c r="F67" s="680"/>
      <c r="G67" s="686"/>
      <c r="H67" s="682"/>
      <c r="I67" s="543"/>
      <c r="J67" s="698"/>
      <c r="K67" s="684"/>
      <c r="L67" s="683"/>
      <c r="M67" s="684"/>
      <c r="N67" s="468" t="e">
        <f t="shared" si="23"/>
        <v>#DIV/0!</v>
      </c>
      <c r="O67" s="689" t="str">
        <f>IF(L67="","",VLOOKUP(L67,'リスト（けさない）'!$Q$3:$R$29,2,0))</f>
        <v/>
      </c>
      <c r="P67" s="700"/>
      <c r="Q67" s="536"/>
      <c r="R67" s="460"/>
      <c r="S67" s="251" t="str">
        <f>IF(U67="","",VLOOKUP(L67,'リスト（けさない）'!$X$3:$Y$29,2,0))</f>
        <v/>
      </c>
      <c r="T67" s="249">
        <f t="shared" si="24"/>
        <v>0</v>
      </c>
      <c r="U67" s="250"/>
      <c r="V67" s="251">
        <f t="shared" si="91"/>
        <v>0</v>
      </c>
      <c r="W67" s="252"/>
      <c r="X67" s="253">
        <f t="shared" si="25"/>
        <v>0</v>
      </c>
      <c r="Y67" s="253">
        <f t="shared" si="92"/>
        <v>0</v>
      </c>
      <c r="Z67" s="332">
        <f>IF(Q67="初 年 度",Y67,0)</f>
        <v>0</v>
      </c>
      <c r="AA67" s="333">
        <f>IF(Q67="次 年 度",Y67,0)</f>
        <v>0</v>
      </c>
      <c r="AB67" s="442"/>
      <c r="AC67" s="73" t="s">
        <v>208</v>
      </c>
      <c r="AD67" s="249">
        <f t="shared" si="26"/>
        <v>0</v>
      </c>
      <c r="AE67" s="427"/>
      <c r="AF67" s="369"/>
      <c r="AG67" s="260"/>
      <c r="AH67" s="254">
        <f t="shared" si="27"/>
        <v>0</v>
      </c>
      <c r="AI67" s="339">
        <f>IF(AG67&gt;0,INT((AG67-FM67)/2),AF67-FM67)</f>
        <v>0</v>
      </c>
      <c r="AJ67" s="335">
        <f>IF(Q67="初 年 度",AI67,0)</f>
        <v>0</v>
      </c>
      <c r="AK67" s="420">
        <f>IF(Q67="次 年 度",AI67,0)</f>
        <v>0</v>
      </c>
      <c r="AL67" s="442"/>
      <c r="AM67" s="251" t="str">
        <f>IF(AO67="","",VLOOKUP(L67,'リスト（けさない）'!$AA$3:$AB$29,2,0))</f>
        <v/>
      </c>
      <c r="AN67" s="254">
        <f t="shared" si="28"/>
        <v>0</v>
      </c>
      <c r="AO67" s="250"/>
      <c r="AP67" s="261">
        <f t="shared" si="93"/>
        <v>0</v>
      </c>
      <c r="AQ67" s="260"/>
      <c r="AR67" s="262">
        <f t="shared" si="30"/>
        <v>0</v>
      </c>
      <c r="AS67" s="338">
        <f t="shared" si="69"/>
        <v>0</v>
      </c>
      <c r="AT67" s="332">
        <f>IF(Q67="初 年 度",AS67,0)</f>
        <v>0</v>
      </c>
      <c r="AU67" s="333">
        <f>IF(Q67="次 年 度",AS67,0)</f>
        <v>0</v>
      </c>
      <c r="AV67" s="478"/>
      <c r="AW67" s="73" t="s">
        <v>208</v>
      </c>
      <c r="AX67" s="254">
        <f t="shared" si="31"/>
        <v>0</v>
      </c>
      <c r="AY67" s="250"/>
      <c r="AZ67" s="369"/>
      <c r="BA67" s="260"/>
      <c r="BB67" s="254">
        <f t="shared" si="32"/>
        <v>0</v>
      </c>
      <c r="BC67" s="338">
        <f t="shared" si="63"/>
        <v>0</v>
      </c>
      <c r="BD67" s="332">
        <f>IF(Q67="初 年 度",BC67,0)</f>
        <v>0</v>
      </c>
      <c r="BE67" s="438">
        <f>IF(Q67="次 年 度",BC67,0)</f>
        <v>0</v>
      </c>
      <c r="BF67" s="478"/>
      <c r="BG67" s="73" t="s">
        <v>208</v>
      </c>
      <c r="BH67" s="254">
        <f t="shared" si="33"/>
        <v>0</v>
      </c>
      <c r="BI67" s="250"/>
      <c r="BJ67" s="369"/>
      <c r="BK67" s="260"/>
      <c r="BL67" s="254">
        <f t="shared" si="34"/>
        <v>0</v>
      </c>
      <c r="BM67" s="339">
        <f t="shared" si="70"/>
        <v>0</v>
      </c>
      <c r="BN67" s="335">
        <f>IF(Q67="初 年 度",BM67,0)</f>
        <v>0</v>
      </c>
      <c r="BO67" s="420">
        <f>IF(Q67="次 年 度",BM67,0)</f>
        <v>0</v>
      </c>
      <c r="BP67" s="478"/>
      <c r="BQ67" s="377" t="s">
        <v>208</v>
      </c>
      <c r="BR67" s="254">
        <f t="shared" si="35"/>
        <v>0</v>
      </c>
      <c r="BS67" s="250"/>
      <c r="BT67" s="369"/>
      <c r="BU67" s="90"/>
      <c r="BV67" s="97">
        <f t="shared" si="36"/>
        <v>0</v>
      </c>
      <c r="BW67" s="339">
        <f t="shared" si="71"/>
        <v>0</v>
      </c>
      <c r="BX67" s="335">
        <f>IF(Q67="初 年 度",BW67,0)</f>
        <v>0</v>
      </c>
      <c r="BY67" s="336">
        <f>IF(Q67="次 年 度",BW67,0)</f>
        <v>0</v>
      </c>
      <c r="BZ67" s="478"/>
      <c r="CA67" s="73" t="s">
        <v>208</v>
      </c>
      <c r="CB67" s="254">
        <f t="shared" si="2"/>
        <v>0</v>
      </c>
      <c r="CC67" s="250"/>
      <c r="CD67" s="369"/>
      <c r="CE67" s="260"/>
      <c r="CF67" s="254">
        <f t="shared" si="37"/>
        <v>0</v>
      </c>
      <c r="CG67" s="338">
        <f t="shared" si="64"/>
        <v>0</v>
      </c>
      <c r="CH67" s="332">
        <f>IF(Q67="初 年 度",CG67,0)</f>
        <v>0</v>
      </c>
      <c r="CI67" s="333">
        <f>IF(Q67="次 年 度",CG67,0)</f>
        <v>0</v>
      </c>
      <c r="CJ67" s="242">
        <f t="shared" si="94"/>
        <v>0</v>
      </c>
      <c r="CK67" s="251">
        <f t="shared" si="95"/>
        <v>0</v>
      </c>
      <c r="CL67" s="251">
        <f t="shared" si="96"/>
        <v>0</v>
      </c>
      <c r="CM67" s="253">
        <f t="shared" si="97"/>
        <v>0</v>
      </c>
      <c r="CN67" s="251">
        <f t="shared" si="98"/>
        <v>0</v>
      </c>
      <c r="CO67" s="268">
        <f t="shared" si="99"/>
        <v>0</v>
      </c>
      <c r="CP67" s="478"/>
      <c r="CQ67" s="251" t="str">
        <f>IF(CS67="","",VLOOKUP(L67,'リスト（けさない）'!$AD$3:$AE$29,2,0))</f>
        <v/>
      </c>
      <c r="CR67" s="249">
        <f t="shared" si="38"/>
        <v>0</v>
      </c>
      <c r="CS67" s="250"/>
      <c r="CT67" s="251">
        <f t="shared" si="65"/>
        <v>0</v>
      </c>
      <c r="CU67" s="260"/>
      <c r="CV67" s="251">
        <f t="shared" si="39"/>
        <v>0</v>
      </c>
      <c r="CW67" s="339">
        <f t="shared" si="72"/>
        <v>0</v>
      </c>
      <c r="CX67" s="335">
        <f>IF(Q67="初 年 度",CW67,0)</f>
        <v>0</v>
      </c>
      <c r="CY67" s="336">
        <f>IF(Q67="次 年 度",CW67,0)</f>
        <v>0</v>
      </c>
      <c r="CZ67" s="478"/>
      <c r="DA67" s="73" t="s">
        <v>208</v>
      </c>
      <c r="DB67" s="249">
        <f t="shared" si="40"/>
        <v>0</v>
      </c>
      <c r="DC67" s="250"/>
      <c r="DD67" s="369"/>
      <c r="DE67" s="260"/>
      <c r="DF67" s="254">
        <f t="shared" si="41"/>
        <v>0</v>
      </c>
      <c r="DG67" s="338">
        <f t="shared" si="66"/>
        <v>0</v>
      </c>
      <c r="DH67" s="332">
        <f>IF(Q67="初 年 度",DG67,0)</f>
        <v>0</v>
      </c>
      <c r="DI67" s="333">
        <f>IF(Q67="次 年 度",DG67,0)</f>
        <v>0</v>
      </c>
      <c r="DJ67" s="478"/>
      <c r="DK67" s="456" t="s">
        <v>208</v>
      </c>
      <c r="DL67" s="249">
        <f t="shared" si="42"/>
        <v>0</v>
      </c>
      <c r="DM67" s="250"/>
      <c r="DN67" s="369"/>
      <c r="DO67" s="260"/>
      <c r="DP67" s="254">
        <f t="shared" si="43"/>
        <v>0</v>
      </c>
      <c r="DQ67" s="339">
        <f t="shared" si="73"/>
        <v>0</v>
      </c>
      <c r="DR67" s="335">
        <f>IF(Q67="初 年 度",DQ67,0)</f>
        <v>0</v>
      </c>
      <c r="DS67" s="336">
        <f>IF(Q67="次 年 度",DQ67,0)</f>
        <v>0</v>
      </c>
      <c r="DT67" s="478"/>
      <c r="DU67" s="456" t="s">
        <v>208</v>
      </c>
      <c r="DV67" s="249">
        <f t="shared" si="44"/>
        <v>0</v>
      </c>
      <c r="DW67" s="250"/>
      <c r="DX67" s="369"/>
      <c r="DY67" s="260"/>
      <c r="DZ67" s="254">
        <f t="shared" si="45"/>
        <v>0</v>
      </c>
      <c r="EA67" s="338">
        <f t="shared" si="67"/>
        <v>0</v>
      </c>
      <c r="EB67" s="332">
        <f>IF(Q67="初 年 度",EA67,0)</f>
        <v>0</v>
      </c>
      <c r="EC67" s="333">
        <f>IF(Q67="次 年 度",EA67,0)</f>
        <v>0</v>
      </c>
      <c r="ED67" s="478"/>
      <c r="EE67" s="456" t="s">
        <v>208</v>
      </c>
      <c r="EF67" s="249">
        <f t="shared" si="46"/>
        <v>0</v>
      </c>
      <c r="EG67" s="250"/>
      <c r="EH67" s="369"/>
      <c r="EI67" s="260"/>
      <c r="EJ67" s="254">
        <f t="shared" si="47"/>
        <v>0</v>
      </c>
      <c r="EK67" s="339">
        <f t="shared" si="74"/>
        <v>0</v>
      </c>
      <c r="EL67" s="335">
        <f>IF(Q67="初 年 度",EK67,0)</f>
        <v>0</v>
      </c>
      <c r="EM67" s="336">
        <f>IF(Q67="次 年 度",EK67,0)</f>
        <v>0</v>
      </c>
      <c r="EN67" s="242">
        <f t="shared" si="100"/>
        <v>0</v>
      </c>
      <c r="EO67" s="253">
        <f t="shared" si="101"/>
        <v>0</v>
      </c>
      <c r="EP67" s="253">
        <f t="shared" si="102"/>
        <v>0</v>
      </c>
      <c r="EQ67" s="253">
        <f t="shared" si="103"/>
        <v>0</v>
      </c>
      <c r="ER67" s="253">
        <f t="shared" si="104"/>
        <v>0</v>
      </c>
      <c r="ES67" s="263">
        <f t="shared" si="105"/>
        <v>0</v>
      </c>
      <c r="ET67" s="276">
        <f t="shared" si="106"/>
        <v>0</v>
      </c>
      <c r="EU67" s="265">
        <f t="shared" si="107"/>
        <v>0</v>
      </c>
      <c r="EV67" s="253">
        <f t="shared" si="108"/>
        <v>0</v>
      </c>
      <c r="EW67" s="253">
        <f t="shared" si="109"/>
        <v>0</v>
      </c>
      <c r="EX67" s="251">
        <f t="shared" si="110"/>
        <v>0</v>
      </c>
      <c r="EY67" s="268">
        <f t="shared" si="111"/>
        <v>0</v>
      </c>
      <c r="EZ67" s="383">
        <f>IF(L67="ブルーベリー（普通栽培）",0,220)</f>
        <v>220</v>
      </c>
      <c r="FA67" s="247">
        <f>IF(L67="ブルーベリー（普通栽培）",0,T67+AD67+AN67)</f>
        <v>0</v>
      </c>
      <c r="FB67" s="247">
        <f>IF(L67="ブルーベリー（普通栽培）",0,U67+AE67+AO67)</f>
        <v>0</v>
      </c>
      <c r="FC67" s="253">
        <f t="shared" si="68"/>
        <v>0</v>
      </c>
      <c r="FD67" s="253">
        <f t="shared" si="21"/>
        <v>0</v>
      </c>
      <c r="FE67" s="253">
        <f>IF(Q67="初 年 度",FC67-GK67,0)</f>
        <v>0</v>
      </c>
      <c r="FF67" s="263">
        <f>IF(Q67="次 年 度",FC67-GK67,0)</f>
        <v>0</v>
      </c>
      <c r="FG67" s="137">
        <f t="shared" si="114"/>
        <v>0</v>
      </c>
      <c r="FH67" s="84">
        <f t="shared" si="114"/>
        <v>0</v>
      </c>
      <c r="FI67" s="84">
        <f t="shared" si="114"/>
        <v>0</v>
      </c>
      <c r="FJ67" s="131">
        <f t="shared" si="114"/>
        <v>0</v>
      </c>
      <c r="FK67" s="228">
        <f>IF(P67="課税事業者（一般課税）",INT(V67*10/110)+INT(W67*10/110),0)</f>
        <v>0</v>
      </c>
      <c r="FL67" s="282">
        <f t="shared" si="112"/>
        <v>0</v>
      </c>
      <c r="FM67" s="283">
        <f>IF(P67="課税事業者（一般課税）",INT(AG67*0.0909090909090909),0)</f>
        <v>0</v>
      </c>
      <c r="FN67" s="344">
        <f t="shared" si="49"/>
        <v>0</v>
      </c>
      <c r="FO67" s="232">
        <f>IF(P67="課税事業者（一般課税）",INT(AP67*10/110)+INT(AQ67*10/110),0)</f>
        <v>0</v>
      </c>
      <c r="FP67" s="286">
        <f t="shared" si="50"/>
        <v>0</v>
      </c>
      <c r="FQ67" s="340">
        <f>IF(P67="課税事業者（一般課税）",INT(BA67*10/110),0)</f>
        <v>0</v>
      </c>
      <c r="FR67" s="282">
        <f t="shared" si="51"/>
        <v>0</v>
      </c>
      <c r="FS67" s="230">
        <f>IF(P67="課税事業者（一般課税）",INT(BL67*10/110),0)</f>
        <v>0</v>
      </c>
      <c r="FT67" s="284">
        <f t="shared" si="52"/>
        <v>0</v>
      </c>
      <c r="FU67" s="230">
        <f>IF(P67="課税事業者（一般課税）",INT(BV67*10/110),0)</f>
        <v>0</v>
      </c>
      <c r="FV67" s="286">
        <f t="shared" si="53"/>
        <v>0</v>
      </c>
      <c r="FW67" s="230">
        <f>IF(P67="課税事業者（一般課税）",INT(CF67*10/110),0)</f>
        <v>0</v>
      </c>
      <c r="FX67" s="284">
        <f t="shared" si="54"/>
        <v>0</v>
      </c>
      <c r="FY67" s="340">
        <f>IF(P67="課税事業者（一般課税）",INT(CT67*10/110)+INT(CU67*10/110),0)</f>
        <v>0</v>
      </c>
      <c r="FZ67" s="282">
        <f t="shared" si="55"/>
        <v>0</v>
      </c>
      <c r="GA67" s="230">
        <f>IF(P67="課税事業者（一般課税）",INT(DF67*10/110),0)</f>
        <v>0</v>
      </c>
      <c r="GB67" s="284">
        <f t="shared" si="56"/>
        <v>0</v>
      </c>
      <c r="GC67" s="353">
        <f>IF(P67="課税事業者（一般課税）",INT(DP67*10/110),0)</f>
        <v>0</v>
      </c>
      <c r="GD67" s="282">
        <f t="shared" si="57"/>
        <v>0</v>
      </c>
      <c r="GE67" s="230">
        <f>IF(P67="課税事業者（一般課税）",INT(DZ67*10/110),0)</f>
        <v>0</v>
      </c>
      <c r="GF67" s="286">
        <f t="shared" si="58"/>
        <v>0</v>
      </c>
      <c r="GG67" s="353">
        <f>IF(P67="課税事業者（一般課税）",INT(EJ67*10/110),0)</f>
        <v>0</v>
      </c>
      <c r="GH67" s="286">
        <f t="shared" si="59"/>
        <v>0</v>
      </c>
      <c r="GI67" s="285">
        <f t="shared" si="115"/>
        <v>0</v>
      </c>
      <c r="GJ67" s="286">
        <f t="shared" si="115"/>
        <v>0</v>
      </c>
      <c r="GK67" s="353">
        <f>IF(P67="課税事業者（一般課税）",INT(FC67*10/110),0)</f>
        <v>0</v>
      </c>
      <c r="GL67" s="288">
        <f t="shared" si="61"/>
        <v>0</v>
      </c>
      <c r="GM67" s="694"/>
    </row>
    <row r="68" spans="1:195" ht="20.100000000000001" customHeight="1">
      <c r="A68" s="668"/>
      <c r="B68" s="522"/>
      <c r="C68" s="669"/>
      <c r="D68" s="673"/>
      <c r="E68" s="316" t="s">
        <v>256</v>
      </c>
      <c r="F68" s="675"/>
      <c r="G68" s="541"/>
      <c r="H68" s="543"/>
      <c r="I68" s="697"/>
      <c r="J68" s="699"/>
      <c r="K68" s="552"/>
      <c r="L68" s="541"/>
      <c r="M68" s="552"/>
      <c r="N68" s="467" t="e">
        <f t="shared" si="23"/>
        <v>#DIV/0!</v>
      </c>
      <c r="O68" s="690"/>
      <c r="P68" s="537"/>
      <c r="Q68" s="537"/>
      <c r="R68" s="91"/>
      <c r="S68" s="80" t="str">
        <f>IF(U68="","",VLOOKUP(L67,'リスト（けさない）'!$X$3:$Y$29,2,0))</f>
        <v/>
      </c>
      <c r="T68" s="75">
        <f t="shared" si="24"/>
        <v>0</v>
      </c>
      <c r="U68" s="101"/>
      <c r="V68" s="81">
        <f t="shared" si="91"/>
        <v>0</v>
      </c>
      <c r="W68" s="79"/>
      <c r="X68" s="85">
        <f t="shared" si="25"/>
        <v>0</v>
      </c>
      <c r="Y68" s="83">
        <f t="shared" si="92"/>
        <v>0</v>
      </c>
      <c r="Z68" s="394">
        <f>IF(Q67="初 年 度",Y68,0)</f>
        <v>0</v>
      </c>
      <c r="AA68" s="395">
        <f>IF(Q67="次 年 度",Y68,0)</f>
        <v>0</v>
      </c>
      <c r="AB68" s="443"/>
      <c r="AC68" s="126" t="s">
        <v>208</v>
      </c>
      <c r="AD68" s="75">
        <f t="shared" si="26"/>
        <v>0</v>
      </c>
      <c r="AE68" s="424"/>
      <c r="AF68" s="370"/>
      <c r="AG68" s="91"/>
      <c r="AH68" s="94">
        <f t="shared" si="27"/>
        <v>0</v>
      </c>
      <c r="AI68" s="96">
        <f>IF(AG67&gt;0,INT((AG68-FM68)/2),AF68-FM68)</f>
        <v>0</v>
      </c>
      <c r="AJ68" s="96">
        <f>IF(Q67="初 年 度",AI68,0)</f>
        <v>0</v>
      </c>
      <c r="AK68" s="421">
        <f>IF(Q67="次 年 度",AI68,0)</f>
        <v>0</v>
      </c>
      <c r="AL68" s="443"/>
      <c r="AM68" s="81" t="str">
        <f>IF(AO68="","",VLOOKUP(L67,'リスト（けさない）'!$AA$3:$AB$29,2,0))</f>
        <v/>
      </c>
      <c r="AN68" s="94">
        <f t="shared" si="28"/>
        <v>0</v>
      </c>
      <c r="AO68" s="101"/>
      <c r="AP68" s="106">
        <f t="shared" si="93"/>
        <v>0</v>
      </c>
      <c r="AQ68" s="91"/>
      <c r="AR68" s="110">
        <f t="shared" si="30"/>
        <v>0</v>
      </c>
      <c r="AS68" s="334">
        <f t="shared" si="69"/>
        <v>0</v>
      </c>
      <c r="AT68" s="334">
        <f>IF(Q67="初 年 度",AS68,0)</f>
        <v>0</v>
      </c>
      <c r="AU68" s="337">
        <f>IF(Q67="次 年 度",AS68,0)</f>
        <v>0</v>
      </c>
      <c r="AV68" s="475"/>
      <c r="AW68" s="126" t="s">
        <v>208</v>
      </c>
      <c r="AX68" s="94">
        <f t="shared" si="31"/>
        <v>0</v>
      </c>
      <c r="AY68" s="101"/>
      <c r="AZ68" s="370"/>
      <c r="BA68" s="91"/>
      <c r="BB68" s="94">
        <f t="shared" si="32"/>
        <v>0</v>
      </c>
      <c r="BC68" s="80">
        <f t="shared" si="63"/>
        <v>0</v>
      </c>
      <c r="BD68" s="83">
        <f>IF(Q67="初 年 度",BC68,0)</f>
        <v>0</v>
      </c>
      <c r="BE68" s="122">
        <f>IF(Q67="次 年 度",BC68,0)</f>
        <v>0</v>
      </c>
      <c r="BF68" s="475"/>
      <c r="BG68" s="126" t="s">
        <v>208</v>
      </c>
      <c r="BH68" s="94">
        <f t="shared" si="33"/>
        <v>0</v>
      </c>
      <c r="BI68" s="101"/>
      <c r="BJ68" s="370"/>
      <c r="BK68" s="91"/>
      <c r="BL68" s="94">
        <f t="shared" si="34"/>
        <v>0</v>
      </c>
      <c r="BM68" s="83">
        <f t="shared" si="70"/>
        <v>0</v>
      </c>
      <c r="BN68" s="83">
        <f>IF(Q67="初 年 度",BM68,0)</f>
        <v>0</v>
      </c>
      <c r="BO68" s="122">
        <f>IF(Q67="次 年 度",BM68,0)</f>
        <v>0</v>
      </c>
      <c r="BP68" s="475"/>
      <c r="BQ68" s="378" t="s">
        <v>208</v>
      </c>
      <c r="BR68" s="94">
        <f t="shared" si="35"/>
        <v>0</v>
      </c>
      <c r="BS68" s="101"/>
      <c r="BT68" s="370"/>
      <c r="BU68" s="91"/>
      <c r="BV68" s="94">
        <f t="shared" si="36"/>
        <v>0</v>
      </c>
      <c r="BW68" s="83">
        <f t="shared" si="71"/>
        <v>0</v>
      </c>
      <c r="BX68" s="83">
        <f>IF(Q67="初 年 度",BW68,0)</f>
        <v>0</v>
      </c>
      <c r="BY68" s="120">
        <f>IF(Q67="次 年 度",BW68,0)</f>
        <v>0</v>
      </c>
      <c r="BZ68" s="475"/>
      <c r="CA68" s="126" t="s">
        <v>208</v>
      </c>
      <c r="CB68" s="94">
        <f t="shared" si="2"/>
        <v>0</v>
      </c>
      <c r="CC68" s="101"/>
      <c r="CD68" s="370"/>
      <c r="CE68" s="91"/>
      <c r="CF68" s="94">
        <f t="shared" si="37"/>
        <v>0</v>
      </c>
      <c r="CG68" s="83">
        <f t="shared" si="64"/>
        <v>0</v>
      </c>
      <c r="CH68" s="83">
        <f>IF(Q67="初 年 度",CG68,0)</f>
        <v>0</v>
      </c>
      <c r="CI68" s="120">
        <f>IF(Q67="次 年 度",CG68,0)</f>
        <v>0</v>
      </c>
      <c r="CJ68" s="69">
        <f t="shared" si="94"/>
        <v>0</v>
      </c>
      <c r="CK68" s="81">
        <f t="shared" si="95"/>
        <v>0</v>
      </c>
      <c r="CL68" s="81">
        <f t="shared" si="96"/>
        <v>0</v>
      </c>
      <c r="CM68" s="85">
        <f t="shared" si="97"/>
        <v>0</v>
      </c>
      <c r="CN68" s="81">
        <f t="shared" si="98"/>
        <v>0</v>
      </c>
      <c r="CO68" s="132">
        <f t="shared" si="99"/>
        <v>0</v>
      </c>
      <c r="CP68" s="475"/>
      <c r="CQ68" s="81" t="str">
        <f>IF(CS68="","",VLOOKUP(L67,'リスト（けさない）'!$AD$3:$AE$29,2,0))</f>
        <v/>
      </c>
      <c r="CR68" s="75">
        <f t="shared" si="38"/>
        <v>0</v>
      </c>
      <c r="CS68" s="101"/>
      <c r="CT68" s="81">
        <f t="shared" si="65"/>
        <v>0</v>
      </c>
      <c r="CU68" s="91"/>
      <c r="CV68" s="81">
        <f t="shared" si="39"/>
        <v>0</v>
      </c>
      <c r="CW68" s="80">
        <f t="shared" si="72"/>
        <v>0</v>
      </c>
      <c r="CX68" s="83">
        <f>IF(Q67="初 年 度",CW68,0)</f>
        <v>0</v>
      </c>
      <c r="CY68" s="120">
        <f>IF(Q67="次 年 度",CW68,0)</f>
        <v>0</v>
      </c>
      <c r="CZ68" s="475"/>
      <c r="DA68" s="126" t="s">
        <v>208</v>
      </c>
      <c r="DB68" s="75">
        <f t="shared" si="40"/>
        <v>0</v>
      </c>
      <c r="DC68" s="101"/>
      <c r="DD68" s="370"/>
      <c r="DE68" s="91"/>
      <c r="DF68" s="94">
        <f t="shared" si="41"/>
        <v>0</v>
      </c>
      <c r="DG68" s="83">
        <f t="shared" si="66"/>
        <v>0</v>
      </c>
      <c r="DH68" s="83">
        <f>IF(Q67="初 年 度",DG68,0)</f>
        <v>0</v>
      </c>
      <c r="DI68" s="120">
        <f>IF(Q67="次 年 度",DG68,0)</f>
        <v>0</v>
      </c>
      <c r="DJ68" s="475"/>
      <c r="DK68" s="126" t="s">
        <v>208</v>
      </c>
      <c r="DL68" s="75">
        <f t="shared" si="42"/>
        <v>0</v>
      </c>
      <c r="DM68" s="101"/>
      <c r="DN68" s="370"/>
      <c r="DO68" s="91"/>
      <c r="DP68" s="94">
        <f t="shared" si="43"/>
        <v>0</v>
      </c>
      <c r="DQ68" s="83">
        <f t="shared" si="73"/>
        <v>0</v>
      </c>
      <c r="DR68" s="83">
        <f>IF(Q67="初 年 度",DQ68,0)</f>
        <v>0</v>
      </c>
      <c r="DS68" s="120">
        <f>IF(Q67="次 年 度",DQ68,0)</f>
        <v>0</v>
      </c>
      <c r="DT68" s="475"/>
      <c r="DU68" s="126" t="s">
        <v>208</v>
      </c>
      <c r="DV68" s="75">
        <f t="shared" si="44"/>
        <v>0</v>
      </c>
      <c r="DW68" s="101"/>
      <c r="DX68" s="370"/>
      <c r="DY68" s="91"/>
      <c r="DZ68" s="94">
        <f t="shared" si="45"/>
        <v>0</v>
      </c>
      <c r="EA68" s="83">
        <f t="shared" si="67"/>
        <v>0</v>
      </c>
      <c r="EB68" s="83">
        <f>IF(Q67="初 年 度",EA68,0)</f>
        <v>0</v>
      </c>
      <c r="EC68" s="120">
        <f>IF(Q67="次 年 度",EA68,0)</f>
        <v>0</v>
      </c>
      <c r="ED68" s="475"/>
      <c r="EE68" s="126" t="s">
        <v>208</v>
      </c>
      <c r="EF68" s="75">
        <f t="shared" si="46"/>
        <v>0</v>
      </c>
      <c r="EG68" s="101"/>
      <c r="EH68" s="370"/>
      <c r="EI68" s="91"/>
      <c r="EJ68" s="94">
        <f t="shared" si="47"/>
        <v>0</v>
      </c>
      <c r="EK68" s="83">
        <f t="shared" si="74"/>
        <v>0</v>
      </c>
      <c r="EL68" s="83">
        <f>IF(Q67="初 年 度",EK68,0)</f>
        <v>0</v>
      </c>
      <c r="EM68" s="120">
        <f>IF(Q67="次 年 度",EK68,0)</f>
        <v>0</v>
      </c>
      <c r="EN68" s="69">
        <f t="shared" si="100"/>
        <v>0</v>
      </c>
      <c r="EO68" s="83">
        <f t="shared" si="101"/>
        <v>0</v>
      </c>
      <c r="EP68" s="85">
        <f t="shared" si="102"/>
        <v>0</v>
      </c>
      <c r="EQ68" s="85">
        <f t="shared" si="103"/>
        <v>0</v>
      </c>
      <c r="ER68" s="85">
        <f t="shared" si="104"/>
        <v>0</v>
      </c>
      <c r="ES68" s="119">
        <f t="shared" si="105"/>
        <v>0</v>
      </c>
      <c r="ET68" s="138">
        <f t="shared" si="106"/>
        <v>0</v>
      </c>
      <c r="EU68" s="123">
        <f t="shared" si="107"/>
        <v>0</v>
      </c>
      <c r="EV68" s="85">
        <f t="shared" si="108"/>
        <v>0</v>
      </c>
      <c r="EW68" s="85">
        <f t="shared" si="109"/>
        <v>0</v>
      </c>
      <c r="EX68" s="81">
        <f t="shared" si="110"/>
        <v>0</v>
      </c>
      <c r="EY68" s="132">
        <f t="shared" si="111"/>
        <v>0</v>
      </c>
      <c r="EZ68" s="71">
        <f>IF(L67="ブルーベリー（普通栽培）",0,220)</f>
        <v>220</v>
      </c>
      <c r="FA68" s="80">
        <f>IF(L67="ブルーベリー（普通栽培）",0,T68+AD68+AN68)</f>
        <v>0</v>
      </c>
      <c r="FB68" s="83">
        <f>IF(L67="ブルーベリー（普通栽培）",0,U68+AE68+AO68)</f>
        <v>0</v>
      </c>
      <c r="FC68" s="85">
        <f t="shared" si="68"/>
        <v>0</v>
      </c>
      <c r="FD68" s="85">
        <f t="shared" si="21"/>
        <v>0</v>
      </c>
      <c r="FE68" s="117">
        <f>IF(Q67="初 年 度",FC68-GK68,0)</f>
        <v>0</v>
      </c>
      <c r="FF68" s="118">
        <f>IF(Q67="次 年 度",FC68-GK68,0)</f>
        <v>0</v>
      </c>
      <c r="FG68" s="138">
        <f t="shared" si="114"/>
        <v>0</v>
      </c>
      <c r="FH68" s="85">
        <f t="shared" si="114"/>
        <v>0</v>
      </c>
      <c r="FI68" s="85">
        <f t="shared" si="114"/>
        <v>0</v>
      </c>
      <c r="FJ68" s="132">
        <f t="shared" si="114"/>
        <v>0</v>
      </c>
      <c r="FK68" s="314">
        <f>IF(P67="課税事業者（一般課税）",INT(V68*10/110)+INT(W68*10/110),0)</f>
        <v>0</v>
      </c>
      <c r="FL68" s="93">
        <f t="shared" si="112"/>
        <v>0</v>
      </c>
      <c r="FM68" s="103">
        <f>IF(P67="課税事業者（一般課税）",INT(AG68*0.0909090909090909),0)</f>
        <v>0</v>
      </c>
      <c r="FN68" s="341">
        <f t="shared" si="49"/>
        <v>0</v>
      </c>
      <c r="FO68" s="350">
        <f>IF(P67="課税事業者（一般課税）",INT(AP68*10/110)+INT(AQ68*10/110),0)</f>
        <v>0</v>
      </c>
      <c r="FP68" s="116">
        <f t="shared" si="50"/>
        <v>0</v>
      </c>
      <c r="FQ68" s="347">
        <f>IF(P67="課税事業者（一般課税）",INT(BA68*10/110),0)</f>
        <v>0</v>
      </c>
      <c r="FR68" s="93">
        <f t="shared" si="51"/>
        <v>0</v>
      </c>
      <c r="FS68" s="355">
        <f>IF(P67="課税事業者（一般課税）",INT(BL68*10/110),0)</f>
        <v>0</v>
      </c>
      <c r="FT68" s="104">
        <f t="shared" si="52"/>
        <v>0</v>
      </c>
      <c r="FU68" s="355">
        <f>IF(P67="課税事業者（一般課税）",INT(BV68*10/110),0)</f>
        <v>0</v>
      </c>
      <c r="FV68" s="116">
        <f t="shared" si="53"/>
        <v>0</v>
      </c>
      <c r="FW68" s="355">
        <f>IF(P67="課税事業者（一般課税）",INT(CF68*10/110),0)</f>
        <v>0</v>
      </c>
      <c r="FX68" s="104">
        <f t="shared" si="54"/>
        <v>0</v>
      </c>
      <c r="FY68" s="347">
        <f>IF(P67="課税事業者（一般課税）",INT(CT68*10/110)+INT(CU68*10/110),0)</f>
        <v>0</v>
      </c>
      <c r="FZ68" s="93">
        <f t="shared" si="55"/>
        <v>0</v>
      </c>
      <c r="GA68" s="355">
        <f>IF(P67="課税事業者（一般課税）",INT(DF68*10/110),0)</f>
        <v>0</v>
      </c>
      <c r="GB68" s="104">
        <f t="shared" si="56"/>
        <v>0</v>
      </c>
      <c r="GC68" s="354">
        <f>IF(P67="課税事業者（一般課税）",INT(DL68*10/110),0)</f>
        <v>0</v>
      </c>
      <c r="GD68" s="93">
        <f t="shared" si="57"/>
        <v>0</v>
      </c>
      <c r="GE68" s="355">
        <f>IF(P67="課税事業者（一般課税）",INT(DZ68*10/110),0)</f>
        <v>0</v>
      </c>
      <c r="GF68" s="116">
        <f t="shared" si="58"/>
        <v>0</v>
      </c>
      <c r="GG68" s="354">
        <f>IF(P67="課税事業者（一般課税）",INT(EJ68*10/110),0)</f>
        <v>0</v>
      </c>
      <c r="GH68" s="116">
        <f t="shared" si="59"/>
        <v>0</v>
      </c>
      <c r="GI68" s="114">
        <f t="shared" si="115"/>
        <v>0</v>
      </c>
      <c r="GJ68" s="116">
        <f t="shared" si="115"/>
        <v>0</v>
      </c>
      <c r="GK68" s="354">
        <f>IF(P67="課税事業者（一般課税）",INT(FC68*10/110),0)</f>
        <v>0</v>
      </c>
      <c r="GL68" s="139">
        <f t="shared" si="61"/>
        <v>0</v>
      </c>
      <c r="GM68" s="695"/>
    </row>
    <row r="69" spans="1:195" ht="20.100000000000001" customHeight="1">
      <c r="A69" s="667" t="str">
        <f t="shared" ref="A69" si="125">+A67</f>
        <v>北海道</v>
      </c>
      <c r="B69" s="521"/>
      <c r="C69" s="629">
        <f t="shared" si="62"/>
        <v>28</v>
      </c>
      <c r="D69" s="685"/>
      <c r="E69" s="317" t="s">
        <v>258</v>
      </c>
      <c r="F69" s="680"/>
      <c r="G69" s="686"/>
      <c r="H69" s="682"/>
      <c r="I69" s="543"/>
      <c r="J69" s="698"/>
      <c r="K69" s="684"/>
      <c r="L69" s="683"/>
      <c r="M69" s="684"/>
      <c r="N69" s="468" t="e">
        <f t="shared" si="23"/>
        <v>#DIV/0!</v>
      </c>
      <c r="O69" s="689" t="str">
        <f>IF(L69="","",VLOOKUP(L69,'リスト（けさない）'!$Q$3:$R$29,2,0))</f>
        <v/>
      </c>
      <c r="P69" s="700"/>
      <c r="Q69" s="536"/>
      <c r="R69" s="473"/>
      <c r="S69" s="251" t="str">
        <f>IF(U69="","",VLOOKUP(L69,'リスト（けさない）'!$X$3:$Y$29,2,0))</f>
        <v/>
      </c>
      <c r="T69" s="243">
        <f t="shared" si="24"/>
        <v>0</v>
      </c>
      <c r="U69" s="244"/>
      <c r="V69" s="245">
        <f t="shared" si="91"/>
        <v>0</v>
      </c>
      <c r="W69" s="246"/>
      <c r="X69" s="247">
        <f t="shared" si="25"/>
        <v>0</v>
      </c>
      <c r="Y69" s="253">
        <f t="shared" si="92"/>
        <v>0</v>
      </c>
      <c r="Z69" s="332">
        <f>IF(Q69="初 年 度",Y69,0)</f>
        <v>0</v>
      </c>
      <c r="AA69" s="333">
        <f>IF(Q69="次 年 度",Y69,0)</f>
        <v>0</v>
      </c>
      <c r="AB69" s="444"/>
      <c r="AC69" s="124" t="s">
        <v>133</v>
      </c>
      <c r="AD69" s="243">
        <f t="shared" si="26"/>
        <v>0</v>
      </c>
      <c r="AE69" s="425"/>
      <c r="AF69" s="369"/>
      <c r="AG69" s="255"/>
      <c r="AH69" s="248">
        <f t="shared" si="27"/>
        <v>0</v>
      </c>
      <c r="AI69" s="339">
        <f>IF(AG69&gt;0,INT((AG69-FM69)/2),AF69-FM69)</f>
        <v>0</v>
      </c>
      <c r="AJ69" s="335">
        <f>IF(Q69="初 年 度",AI69,0)</f>
        <v>0</v>
      </c>
      <c r="AK69" s="420">
        <f>IF(Q69="次 年 度",AI69,0)</f>
        <v>0</v>
      </c>
      <c r="AL69" s="444"/>
      <c r="AM69" s="245" t="str">
        <f>IF(AO69="","",VLOOKUP(L69,'リスト（けさない）'!$AA$3:$AB$29,2,0))</f>
        <v/>
      </c>
      <c r="AN69" s="248">
        <f t="shared" si="28"/>
        <v>0</v>
      </c>
      <c r="AO69" s="244"/>
      <c r="AP69" s="257">
        <f t="shared" si="93"/>
        <v>0</v>
      </c>
      <c r="AQ69" s="255"/>
      <c r="AR69" s="258">
        <f t="shared" si="30"/>
        <v>0</v>
      </c>
      <c r="AS69" s="338">
        <f t="shared" si="69"/>
        <v>0</v>
      </c>
      <c r="AT69" s="332">
        <f>IF(Q69="初 年 度",AS69,0)</f>
        <v>0</v>
      </c>
      <c r="AU69" s="333">
        <f>IF(Q69="次 年 度",AS69,0)</f>
        <v>0</v>
      </c>
      <c r="AV69" s="476"/>
      <c r="AW69" s="124" t="s">
        <v>208</v>
      </c>
      <c r="AX69" s="248">
        <f t="shared" si="31"/>
        <v>0</v>
      </c>
      <c r="AY69" s="244"/>
      <c r="AZ69" s="369"/>
      <c r="BA69" s="255"/>
      <c r="BB69" s="248">
        <f t="shared" si="32"/>
        <v>0</v>
      </c>
      <c r="BC69" s="338">
        <f t="shared" si="63"/>
        <v>0</v>
      </c>
      <c r="BD69" s="332">
        <f>IF(Q69="初 年 度",BC69,0)</f>
        <v>0</v>
      </c>
      <c r="BE69" s="438">
        <f>IF(Q69="次 年 度",BC69,0)</f>
        <v>0</v>
      </c>
      <c r="BF69" s="476"/>
      <c r="BG69" s="124" t="s">
        <v>208</v>
      </c>
      <c r="BH69" s="248">
        <f t="shared" si="33"/>
        <v>0</v>
      </c>
      <c r="BI69" s="244"/>
      <c r="BJ69" s="369"/>
      <c r="BK69" s="255"/>
      <c r="BL69" s="248">
        <f t="shared" si="34"/>
        <v>0</v>
      </c>
      <c r="BM69" s="339">
        <f t="shared" si="70"/>
        <v>0</v>
      </c>
      <c r="BN69" s="335">
        <f>IF(Q69="初 年 度",BM69,0)</f>
        <v>0</v>
      </c>
      <c r="BO69" s="420">
        <f>IF(Q69="次 年 度",BM69,0)</f>
        <v>0</v>
      </c>
      <c r="BP69" s="476"/>
      <c r="BQ69" s="376" t="s">
        <v>208</v>
      </c>
      <c r="BR69" s="248">
        <f t="shared" si="35"/>
        <v>0</v>
      </c>
      <c r="BS69" s="244"/>
      <c r="BT69" s="369"/>
      <c r="BU69" s="88"/>
      <c r="BV69" s="95">
        <f t="shared" si="36"/>
        <v>0</v>
      </c>
      <c r="BW69" s="339">
        <f t="shared" si="71"/>
        <v>0</v>
      </c>
      <c r="BX69" s="335">
        <f>IF(Q69="初 年 度",BW69,0)</f>
        <v>0</v>
      </c>
      <c r="BY69" s="336">
        <f>IF(Q69="次 年 度",BW69,0)</f>
        <v>0</v>
      </c>
      <c r="BZ69" s="476"/>
      <c r="CA69" s="124" t="s">
        <v>208</v>
      </c>
      <c r="CB69" s="248">
        <f t="shared" si="2"/>
        <v>0</v>
      </c>
      <c r="CC69" s="244"/>
      <c r="CD69" s="369"/>
      <c r="CE69" s="255"/>
      <c r="CF69" s="248">
        <f t="shared" si="37"/>
        <v>0</v>
      </c>
      <c r="CG69" s="338">
        <f t="shared" si="64"/>
        <v>0</v>
      </c>
      <c r="CH69" s="332">
        <f>IF(Q69="初 年 度",CG69,0)</f>
        <v>0</v>
      </c>
      <c r="CI69" s="333">
        <f>IF(Q69="次 年 度",CG69,0)</f>
        <v>0</v>
      </c>
      <c r="CJ69" s="256">
        <f t="shared" si="94"/>
        <v>0</v>
      </c>
      <c r="CK69" s="245">
        <f t="shared" si="95"/>
        <v>0</v>
      </c>
      <c r="CL69" s="245">
        <f t="shared" si="96"/>
        <v>0</v>
      </c>
      <c r="CM69" s="247">
        <f t="shared" si="97"/>
        <v>0</v>
      </c>
      <c r="CN69" s="245">
        <f t="shared" si="98"/>
        <v>0</v>
      </c>
      <c r="CO69" s="266">
        <f t="shared" si="99"/>
        <v>0</v>
      </c>
      <c r="CP69" s="476"/>
      <c r="CQ69" s="245" t="str">
        <f>IF(CS69="","",VLOOKUP(L69,'リスト（けさない）'!$AD$3:$AE$29,2,0))</f>
        <v/>
      </c>
      <c r="CR69" s="243">
        <f t="shared" si="38"/>
        <v>0</v>
      </c>
      <c r="CS69" s="244"/>
      <c r="CT69" s="245">
        <f t="shared" si="65"/>
        <v>0</v>
      </c>
      <c r="CU69" s="255"/>
      <c r="CV69" s="245">
        <f t="shared" si="39"/>
        <v>0</v>
      </c>
      <c r="CW69" s="339">
        <f t="shared" si="72"/>
        <v>0</v>
      </c>
      <c r="CX69" s="335">
        <f>IF(Q69="初 年 度",CW69,0)</f>
        <v>0</v>
      </c>
      <c r="CY69" s="336">
        <f>IF(Q69="次 年 度",CW69,0)</f>
        <v>0</v>
      </c>
      <c r="CZ69" s="476"/>
      <c r="DA69" s="124" t="s">
        <v>133</v>
      </c>
      <c r="DB69" s="243">
        <f t="shared" si="40"/>
        <v>0</v>
      </c>
      <c r="DC69" s="244"/>
      <c r="DD69" s="369"/>
      <c r="DE69" s="255"/>
      <c r="DF69" s="248">
        <f t="shared" si="41"/>
        <v>0</v>
      </c>
      <c r="DG69" s="338">
        <f t="shared" si="66"/>
        <v>0</v>
      </c>
      <c r="DH69" s="332">
        <f>IF(Q69="初 年 度",DG69,0)</f>
        <v>0</v>
      </c>
      <c r="DI69" s="333">
        <f>IF(Q69="次 年 度",DG69,0)</f>
        <v>0</v>
      </c>
      <c r="DJ69" s="476"/>
      <c r="DK69" s="458" t="s">
        <v>133</v>
      </c>
      <c r="DL69" s="243">
        <f t="shared" si="42"/>
        <v>0</v>
      </c>
      <c r="DM69" s="244"/>
      <c r="DN69" s="369"/>
      <c r="DO69" s="255"/>
      <c r="DP69" s="248">
        <f t="shared" si="43"/>
        <v>0</v>
      </c>
      <c r="DQ69" s="339">
        <f t="shared" si="73"/>
        <v>0</v>
      </c>
      <c r="DR69" s="335">
        <f>IF(Q69="初 年 度",DQ69,0)</f>
        <v>0</v>
      </c>
      <c r="DS69" s="336">
        <f>IF(Q69="次 年 度",DQ69,0)</f>
        <v>0</v>
      </c>
      <c r="DT69" s="476"/>
      <c r="DU69" s="458" t="s">
        <v>133</v>
      </c>
      <c r="DV69" s="243">
        <f t="shared" si="44"/>
        <v>0</v>
      </c>
      <c r="DW69" s="244"/>
      <c r="DX69" s="369"/>
      <c r="DY69" s="255"/>
      <c r="DZ69" s="248">
        <f t="shared" si="45"/>
        <v>0</v>
      </c>
      <c r="EA69" s="338">
        <f t="shared" si="67"/>
        <v>0</v>
      </c>
      <c r="EB69" s="332">
        <f>IF(Q69="初 年 度",EA69,0)</f>
        <v>0</v>
      </c>
      <c r="EC69" s="333">
        <f>IF(Q69="次 年 度",EA69,0)</f>
        <v>0</v>
      </c>
      <c r="ED69" s="476"/>
      <c r="EE69" s="458" t="s">
        <v>133</v>
      </c>
      <c r="EF69" s="243">
        <f t="shared" si="46"/>
        <v>0</v>
      </c>
      <c r="EG69" s="244"/>
      <c r="EH69" s="369"/>
      <c r="EI69" s="255"/>
      <c r="EJ69" s="248">
        <f t="shared" si="47"/>
        <v>0</v>
      </c>
      <c r="EK69" s="339">
        <f t="shared" si="74"/>
        <v>0</v>
      </c>
      <c r="EL69" s="335">
        <f>IF(Q69="初 年 度",EK69,0)</f>
        <v>0</v>
      </c>
      <c r="EM69" s="336">
        <f>IF(Q69="次 年 度",EK69,0)</f>
        <v>0</v>
      </c>
      <c r="EN69" s="256">
        <f t="shared" si="100"/>
        <v>0</v>
      </c>
      <c r="EO69" s="247">
        <f t="shared" si="101"/>
        <v>0</v>
      </c>
      <c r="EP69" s="247">
        <f t="shared" si="102"/>
        <v>0</v>
      </c>
      <c r="EQ69" s="247">
        <f t="shared" si="103"/>
        <v>0</v>
      </c>
      <c r="ER69" s="247">
        <f t="shared" si="104"/>
        <v>0</v>
      </c>
      <c r="ES69" s="259">
        <f t="shared" si="105"/>
        <v>0</v>
      </c>
      <c r="ET69" s="272">
        <f t="shared" si="106"/>
        <v>0</v>
      </c>
      <c r="EU69" s="264">
        <f t="shared" si="107"/>
        <v>0</v>
      </c>
      <c r="EV69" s="247">
        <f t="shared" si="108"/>
        <v>0</v>
      </c>
      <c r="EW69" s="247">
        <f t="shared" si="109"/>
        <v>0</v>
      </c>
      <c r="EX69" s="245">
        <f t="shared" si="110"/>
        <v>0</v>
      </c>
      <c r="EY69" s="266">
        <f t="shared" si="111"/>
        <v>0</v>
      </c>
      <c r="EZ69" s="384">
        <f>IF(L69="ブルーベリー（普通栽培）",0,220)</f>
        <v>220</v>
      </c>
      <c r="FA69" s="247">
        <f>IF(L69="ブルーベリー（普通栽培）",0,T69+AD69+AN69)</f>
        <v>0</v>
      </c>
      <c r="FB69" s="247">
        <f>IF(L69="ブルーベリー（普通栽培）",0,U69+AE69+AO69)</f>
        <v>0</v>
      </c>
      <c r="FC69" s="247">
        <f t="shared" si="68"/>
        <v>0</v>
      </c>
      <c r="FD69" s="247">
        <f t="shared" si="21"/>
        <v>0</v>
      </c>
      <c r="FE69" s="247">
        <f>IF(Q69="初 年 度",FC69-GK69,0)</f>
        <v>0</v>
      </c>
      <c r="FF69" s="259">
        <f>IF(Q69="次 年 度",FC69-GK69,0)</f>
        <v>0</v>
      </c>
      <c r="FG69" s="135">
        <f t="shared" si="114"/>
        <v>0</v>
      </c>
      <c r="FH69" s="82">
        <f t="shared" si="114"/>
        <v>0</v>
      </c>
      <c r="FI69" s="82">
        <f t="shared" si="114"/>
        <v>0</v>
      </c>
      <c r="FJ69" s="129">
        <f t="shared" si="114"/>
        <v>0</v>
      </c>
      <c r="FK69" s="228">
        <f>IF(P69="課税事業者（一般課税）",INT(V69*10/110)+INT(W69*10/110),0)</f>
        <v>0</v>
      </c>
      <c r="FL69" s="277">
        <f t="shared" si="112"/>
        <v>0</v>
      </c>
      <c r="FM69" s="278">
        <f>IF(P69="課税事業者（一般課税）",INT(AG69*0.0909090909090909),0)</f>
        <v>0</v>
      </c>
      <c r="FN69" s="342">
        <f t="shared" si="49"/>
        <v>0</v>
      </c>
      <c r="FO69" s="232">
        <f>IF(P69="課税事業者（一般課税）",INT(AP69*10/110)+INT(AQ69*10/110),0)</f>
        <v>0</v>
      </c>
      <c r="FP69" s="281">
        <f t="shared" si="50"/>
        <v>0</v>
      </c>
      <c r="FQ69" s="340">
        <f>IF(P69="課税事業者（一般課税）",INT(BA69*10/110),0)</f>
        <v>0</v>
      </c>
      <c r="FR69" s="277">
        <f t="shared" si="51"/>
        <v>0</v>
      </c>
      <c r="FS69" s="230">
        <f>IF(P69="課税事業者（一般課税）",INT(BL69*10/110),0)</f>
        <v>0</v>
      </c>
      <c r="FT69" s="279">
        <f t="shared" si="52"/>
        <v>0</v>
      </c>
      <c r="FU69" s="230">
        <f>IF(P69="課税事業者（一般課税）",INT(BV69*10/110),0)</f>
        <v>0</v>
      </c>
      <c r="FV69" s="281">
        <f t="shared" si="53"/>
        <v>0</v>
      </c>
      <c r="FW69" s="230">
        <f>IF(P69="課税事業者（一般課税）",INT(CF69*10/110),0)</f>
        <v>0</v>
      </c>
      <c r="FX69" s="279">
        <f t="shared" si="54"/>
        <v>0</v>
      </c>
      <c r="FY69" s="340">
        <f>IF(P69="課税事業者（一般課税）",INT(CT69*10/110)+INT(CU69*10/110),0)</f>
        <v>0</v>
      </c>
      <c r="FZ69" s="277">
        <f t="shared" si="55"/>
        <v>0</v>
      </c>
      <c r="GA69" s="230">
        <f>IF(P69="課税事業者（一般課税）",INT(DF69*10/110),0)</f>
        <v>0</v>
      </c>
      <c r="GB69" s="279">
        <f t="shared" si="56"/>
        <v>0</v>
      </c>
      <c r="GC69" s="353">
        <f>IF(P69="課税事業者（一般課税）",INT(DP69*10/110),0)</f>
        <v>0</v>
      </c>
      <c r="GD69" s="277">
        <f t="shared" si="57"/>
        <v>0</v>
      </c>
      <c r="GE69" s="230">
        <f>IF(P69="課税事業者（一般課税）",INT(DZ69*10/110),0)</f>
        <v>0</v>
      </c>
      <c r="GF69" s="281">
        <f t="shared" si="58"/>
        <v>0</v>
      </c>
      <c r="GG69" s="353">
        <f>IF(P69="課税事業者（一般課税）",INT(EJ69*10/110),0)</f>
        <v>0</v>
      </c>
      <c r="GH69" s="281">
        <f t="shared" si="59"/>
        <v>0</v>
      </c>
      <c r="GI69" s="280">
        <f t="shared" si="115"/>
        <v>0</v>
      </c>
      <c r="GJ69" s="281">
        <f t="shared" si="115"/>
        <v>0</v>
      </c>
      <c r="GK69" s="353">
        <f>IF(P69="課税事業者（一般課税）",INT(FC69*10/110),0)</f>
        <v>0</v>
      </c>
      <c r="GL69" s="287">
        <f t="shared" si="61"/>
        <v>0</v>
      </c>
      <c r="GM69" s="694"/>
    </row>
    <row r="70" spans="1:195" ht="20.100000000000001" customHeight="1">
      <c r="A70" s="668"/>
      <c r="B70" s="522"/>
      <c r="C70" s="669"/>
      <c r="D70" s="673"/>
      <c r="E70" s="316" t="s">
        <v>256</v>
      </c>
      <c r="F70" s="675"/>
      <c r="G70" s="541"/>
      <c r="H70" s="543"/>
      <c r="I70" s="697"/>
      <c r="J70" s="699"/>
      <c r="K70" s="552"/>
      <c r="L70" s="541"/>
      <c r="M70" s="552"/>
      <c r="N70" s="467" t="e">
        <f t="shared" si="23"/>
        <v>#DIV/0!</v>
      </c>
      <c r="O70" s="690"/>
      <c r="P70" s="537"/>
      <c r="Q70" s="537"/>
      <c r="R70" s="89"/>
      <c r="S70" s="80" t="str">
        <f>IF(U70="","",VLOOKUP(L69,'リスト（けさない）'!$X$3:$Y$29,2,0))</f>
        <v/>
      </c>
      <c r="T70" s="74">
        <f t="shared" si="24"/>
        <v>0</v>
      </c>
      <c r="U70" s="100"/>
      <c r="V70" s="80">
        <f t="shared" si="91"/>
        <v>0</v>
      </c>
      <c r="W70" s="78"/>
      <c r="X70" s="83">
        <f t="shared" si="25"/>
        <v>0</v>
      </c>
      <c r="Y70" s="83">
        <f t="shared" si="92"/>
        <v>0</v>
      </c>
      <c r="Z70" s="394">
        <f>IF(Q69="初 年 度",Y70,0)</f>
        <v>0</v>
      </c>
      <c r="AA70" s="395">
        <f>IF(Q69="次 年 度",Y70,0)</f>
        <v>0</v>
      </c>
      <c r="AB70" s="445"/>
      <c r="AC70" s="125" t="s">
        <v>133</v>
      </c>
      <c r="AD70" s="74">
        <f t="shared" si="26"/>
        <v>0</v>
      </c>
      <c r="AE70" s="426"/>
      <c r="AF70" s="370"/>
      <c r="AG70" s="89"/>
      <c r="AH70" s="96">
        <f t="shared" si="27"/>
        <v>0</v>
      </c>
      <c r="AI70" s="96">
        <f>IF(AG69&gt;0,INT((AG70-FM70)/2),AF70-FM70)</f>
        <v>0</v>
      </c>
      <c r="AJ70" s="96">
        <f>IF(Q69="初 年 度",AI70,0)</f>
        <v>0</v>
      </c>
      <c r="AK70" s="421">
        <f>IF(Q69="次 年 度",AI70,0)</f>
        <v>0</v>
      </c>
      <c r="AL70" s="445"/>
      <c r="AM70" s="80" t="str">
        <f>IF(AO70="","",VLOOKUP(L69,'リスト（けさない）'!$AA$3:$AB$29,2,0))</f>
        <v/>
      </c>
      <c r="AN70" s="96">
        <f t="shared" si="28"/>
        <v>0</v>
      </c>
      <c r="AO70" s="100"/>
      <c r="AP70" s="107">
        <f t="shared" si="93"/>
        <v>0</v>
      </c>
      <c r="AQ70" s="89"/>
      <c r="AR70" s="111">
        <f t="shared" si="30"/>
        <v>0</v>
      </c>
      <c r="AS70" s="334">
        <f t="shared" si="69"/>
        <v>0</v>
      </c>
      <c r="AT70" s="334">
        <f>IF(Q69="初 年 度",AS70,0)</f>
        <v>0</v>
      </c>
      <c r="AU70" s="337">
        <f>IF(Q69="次 年 度",AS70,0)</f>
        <v>0</v>
      </c>
      <c r="AV70" s="477"/>
      <c r="AW70" s="125" t="s">
        <v>208</v>
      </c>
      <c r="AX70" s="96">
        <f t="shared" si="31"/>
        <v>0</v>
      </c>
      <c r="AY70" s="100"/>
      <c r="AZ70" s="370"/>
      <c r="BA70" s="89"/>
      <c r="BB70" s="96">
        <f t="shared" si="32"/>
        <v>0</v>
      </c>
      <c r="BC70" s="80">
        <f t="shared" si="63"/>
        <v>0</v>
      </c>
      <c r="BD70" s="83">
        <f>IF(Q69="初 年 度",BC70,0)</f>
        <v>0</v>
      </c>
      <c r="BE70" s="122">
        <f>IF(Q69="次 年 度",BC70,0)</f>
        <v>0</v>
      </c>
      <c r="BF70" s="477"/>
      <c r="BG70" s="125" t="s">
        <v>208</v>
      </c>
      <c r="BH70" s="96">
        <f t="shared" si="33"/>
        <v>0</v>
      </c>
      <c r="BI70" s="100"/>
      <c r="BJ70" s="370"/>
      <c r="BK70" s="89"/>
      <c r="BL70" s="96">
        <f t="shared" si="34"/>
        <v>0</v>
      </c>
      <c r="BM70" s="83">
        <f t="shared" si="70"/>
        <v>0</v>
      </c>
      <c r="BN70" s="83">
        <f>IF(Q69="初 年 度",BM70,0)</f>
        <v>0</v>
      </c>
      <c r="BO70" s="122">
        <f>IF(Q69="次 年 度",BM70,0)</f>
        <v>0</v>
      </c>
      <c r="BP70" s="477"/>
      <c r="BQ70" s="375" t="s">
        <v>208</v>
      </c>
      <c r="BR70" s="96">
        <f t="shared" si="35"/>
        <v>0</v>
      </c>
      <c r="BS70" s="100"/>
      <c r="BT70" s="370"/>
      <c r="BU70" s="89"/>
      <c r="BV70" s="96">
        <f t="shared" si="36"/>
        <v>0</v>
      </c>
      <c r="BW70" s="83">
        <f t="shared" si="71"/>
        <v>0</v>
      </c>
      <c r="BX70" s="83">
        <f>IF(Q69="初 年 度",BW70,0)</f>
        <v>0</v>
      </c>
      <c r="BY70" s="120">
        <f>IF(Q69="次 年 度",BW70,0)</f>
        <v>0</v>
      </c>
      <c r="BZ70" s="477"/>
      <c r="CA70" s="125" t="s">
        <v>228</v>
      </c>
      <c r="CB70" s="96">
        <f t="shared" si="2"/>
        <v>0</v>
      </c>
      <c r="CC70" s="100"/>
      <c r="CD70" s="370"/>
      <c r="CE70" s="89"/>
      <c r="CF70" s="96">
        <f t="shared" si="37"/>
        <v>0</v>
      </c>
      <c r="CG70" s="83">
        <f t="shared" si="64"/>
        <v>0</v>
      </c>
      <c r="CH70" s="83">
        <f>IF(Q69="初 年 度",CG70,0)</f>
        <v>0</v>
      </c>
      <c r="CI70" s="120">
        <f>IF(Q69="次 年 度",CG70,0)</f>
        <v>0</v>
      </c>
      <c r="CJ70" s="71">
        <f t="shared" si="94"/>
        <v>0</v>
      </c>
      <c r="CK70" s="80">
        <f t="shared" si="95"/>
        <v>0</v>
      </c>
      <c r="CL70" s="80">
        <f t="shared" si="96"/>
        <v>0</v>
      </c>
      <c r="CM70" s="83">
        <f t="shared" si="97"/>
        <v>0</v>
      </c>
      <c r="CN70" s="80">
        <f t="shared" si="98"/>
        <v>0</v>
      </c>
      <c r="CO70" s="130">
        <f t="shared" si="99"/>
        <v>0</v>
      </c>
      <c r="CP70" s="477"/>
      <c r="CQ70" s="80" t="str">
        <f>IF(CS70="","",VLOOKUP(L69,'リスト（けさない）'!$AD$3:$AE$29,2,0))</f>
        <v/>
      </c>
      <c r="CR70" s="74">
        <f t="shared" si="38"/>
        <v>0</v>
      </c>
      <c r="CS70" s="100"/>
      <c r="CT70" s="80">
        <f t="shared" si="65"/>
        <v>0</v>
      </c>
      <c r="CU70" s="89"/>
      <c r="CV70" s="80">
        <f t="shared" si="39"/>
        <v>0</v>
      </c>
      <c r="CW70" s="80">
        <f t="shared" si="72"/>
        <v>0</v>
      </c>
      <c r="CX70" s="83">
        <f>IF(Q69="初 年 度",CW70,0)</f>
        <v>0</v>
      </c>
      <c r="CY70" s="120">
        <f>IF(Q69="次 年 度",CW70,0)</f>
        <v>0</v>
      </c>
      <c r="CZ70" s="477"/>
      <c r="DA70" s="125" t="s">
        <v>133</v>
      </c>
      <c r="DB70" s="74">
        <f t="shared" si="40"/>
        <v>0</v>
      </c>
      <c r="DC70" s="100"/>
      <c r="DD70" s="370"/>
      <c r="DE70" s="89"/>
      <c r="DF70" s="96">
        <f t="shared" si="41"/>
        <v>0</v>
      </c>
      <c r="DG70" s="83">
        <f t="shared" si="66"/>
        <v>0</v>
      </c>
      <c r="DH70" s="83">
        <f>IF(Q69="初 年 度",DG70,0)</f>
        <v>0</v>
      </c>
      <c r="DI70" s="120">
        <f>IF(Q69="次 年 度",DG70,0)</f>
        <v>0</v>
      </c>
      <c r="DJ70" s="477"/>
      <c r="DK70" s="125" t="s">
        <v>133</v>
      </c>
      <c r="DL70" s="74">
        <f t="shared" si="42"/>
        <v>0</v>
      </c>
      <c r="DM70" s="100"/>
      <c r="DN70" s="370"/>
      <c r="DO70" s="89"/>
      <c r="DP70" s="96">
        <f t="shared" si="43"/>
        <v>0</v>
      </c>
      <c r="DQ70" s="83">
        <f t="shared" si="73"/>
        <v>0</v>
      </c>
      <c r="DR70" s="83">
        <f>IF(Q69="初 年 度",DQ70,0)</f>
        <v>0</v>
      </c>
      <c r="DS70" s="120">
        <f>IF(Q69="次 年 度",DQ70,0)</f>
        <v>0</v>
      </c>
      <c r="DT70" s="477"/>
      <c r="DU70" s="125" t="s">
        <v>133</v>
      </c>
      <c r="DV70" s="74">
        <f t="shared" si="44"/>
        <v>0</v>
      </c>
      <c r="DW70" s="100"/>
      <c r="DX70" s="370"/>
      <c r="DY70" s="89"/>
      <c r="DZ70" s="96">
        <f t="shared" si="45"/>
        <v>0</v>
      </c>
      <c r="EA70" s="83">
        <f t="shared" si="67"/>
        <v>0</v>
      </c>
      <c r="EB70" s="83">
        <f>IF(Q69="初 年 度",EA70,0)</f>
        <v>0</v>
      </c>
      <c r="EC70" s="120">
        <f>IF(Q69="次 年 度",EA70,0)</f>
        <v>0</v>
      </c>
      <c r="ED70" s="477"/>
      <c r="EE70" s="125" t="s">
        <v>133</v>
      </c>
      <c r="EF70" s="74">
        <f t="shared" si="46"/>
        <v>0</v>
      </c>
      <c r="EG70" s="100"/>
      <c r="EH70" s="370"/>
      <c r="EI70" s="89"/>
      <c r="EJ70" s="96">
        <f t="shared" si="47"/>
        <v>0</v>
      </c>
      <c r="EK70" s="83">
        <f t="shared" si="74"/>
        <v>0</v>
      </c>
      <c r="EL70" s="83">
        <f>IF(Q69="初 年 度",EK70,0)</f>
        <v>0</v>
      </c>
      <c r="EM70" s="120">
        <f>IF(Q69="次 年 度",EK70,0)</f>
        <v>0</v>
      </c>
      <c r="EN70" s="71">
        <f t="shared" si="100"/>
        <v>0</v>
      </c>
      <c r="EO70" s="83">
        <f t="shared" si="101"/>
        <v>0</v>
      </c>
      <c r="EP70" s="83">
        <f t="shared" si="102"/>
        <v>0</v>
      </c>
      <c r="EQ70" s="83">
        <f t="shared" si="103"/>
        <v>0</v>
      </c>
      <c r="ER70" s="83">
        <f t="shared" si="104"/>
        <v>0</v>
      </c>
      <c r="ES70" s="120">
        <f t="shared" si="105"/>
        <v>0</v>
      </c>
      <c r="ET70" s="136">
        <f t="shared" si="106"/>
        <v>0</v>
      </c>
      <c r="EU70" s="122">
        <f t="shared" si="107"/>
        <v>0</v>
      </c>
      <c r="EV70" s="83">
        <f t="shared" si="108"/>
        <v>0</v>
      </c>
      <c r="EW70" s="83">
        <f t="shared" si="109"/>
        <v>0</v>
      </c>
      <c r="EX70" s="80">
        <f t="shared" si="110"/>
        <v>0</v>
      </c>
      <c r="EY70" s="130">
        <f t="shared" si="111"/>
        <v>0</v>
      </c>
      <c r="EZ70" s="71">
        <f>IF(L69="ブルーベリー（普通栽培）",0,220)</f>
        <v>220</v>
      </c>
      <c r="FA70" s="80">
        <f>IF(L69="ブルーベリー（普通栽培）",0,T70+AD70+AN70)</f>
        <v>0</v>
      </c>
      <c r="FB70" s="83">
        <f>IF(L69="ブルーベリー（普通栽培）",0,U70+AE70+AO70)</f>
        <v>0</v>
      </c>
      <c r="FC70" s="83">
        <f t="shared" si="68"/>
        <v>0</v>
      </c>
      <c r="FD70" s="83">
        <f t="shared" si="21"/>
        <v>0</v>
      </c>
      <c r="FE70" s="117">
        <f>IF(Q69="初 年 度",FC70-GK70,0)</f>
        <v>0</v>
      </c>
      <c r="FF70" s="118">
        <f>IF(Q69="次 年 度",FC70-GK70,0)</f>
        <v>0</v>
      </c>
      <c r="FG70" s="136">
        <f t="shared" si="114"/>
        <v>0</v>
      </c>
      <c r="FH70" s="83">
        <f t="shared" si="114"/>
        <v>0</v>
      </c>
      <c r="FI70" s="83">
        <f t="shared" si="114"/>
        <v>0</v>
      </c>
      <c r="FJ70" s="130">
        <f t="shared" si="114"/>
        <v>0</v>
      </c>
      <c r="FK70" s="314">
        <f>IF(P69="課税事業者（一般課税）",INT(V70*10/110)+INT(W70*10/110),0)</f>
        <v>0</v>
      </c>
      <c r="FL70" s="92">
        <f t="shared" si="112"/>
        <v>0</v>
      </c>
      <c r="FM70" s="102">
        <f>IF(P69="課税事業者（一般課税）",INT(AG70*0.0909090909090909),0)</f>
        <v>0</v>
      </c>
      <c r="FN70" s="343">
        <f t="shared" si="49"/>
        <v>0</v>
      </c>
      <c r="FO70" s="350">
        <f>IF(P69="課税事業者（一般課税）",INT(AP70*10/110)+INT(AQ70*10/110),0)</f>
        <v>0</v>
      </c>
      <c r="FP70" s="115">
        <f t="shared" si="50"/>
        <v>0</v>
      </c>
      <c r="FQ70" s="347">
        <f>IF(P69="課税事業者（一般課税）",INT(BA70*10/110),0)</f>
        <v>0</v>
      </c>
      <c r="FR70" s="92">
        <f t="shared" si="51"/>
        <v>0</v>
      </c>
      <c r="FS70" s="355">
        <f>IF(P69="課税事業者（一般課税）",INT(BL70*10/110),0)</f>
        <v>0</v>
      </c>
      <c r="FT70" s="105">
        <f t="shared" si="52"/>
        <v>0</v>
      </c>
      <c r="FU70" s="355">
        <f>IF(P69="課税事業者（一般課税）",INT(BV70*10/110),0)</f>
        <v>0</v>
      </c>
      <c r="FV70" s="115">
        <f t="shared" si="53"/>
        <v>0</v>
      </c>
      <c r="FW70" s="355">
        <f>IF(P69="課税事業者（一般課税）",INT(CF70*10/110),0)</f>
        <v>0</v>
      </c>
      <c r="FX70" s="105">
        <f t="shared" si="54"/>
        <v>0</v>
      </c>
      <c r="FY70" s="347">
        <f>IF(P69="課税事業者（一般課税）",INT(CT70*10/110)+INT(CU70*10/110),0)</f>
        <v>0</v>
      </c>
      <c r="FZ70" s="92">
        <f t="shared" si="55"/>
        <v>0</v>
      </c>
      <c r="GA70" s="355">
        <f>IF(P69="課税事業者（一般課税）",INT(DF70*10/110),0)</f>
        <v>0</v>
      </c>
      <c r="GB70" s="105">
        <f t="shared" si="56"/>
        <v>0</v>
      </c>
      <c r="GC70" s="354">
        <f>IF(P69="課税事業者（一般課税）",INT(DL70*10/110),0)</f>
        <v>0</v>
      </c>
      <c r="GD70" s="92">
        <f t="shared" si="57"/>
        <v>0</v>
      </c>
      <c r="GE70" s="355">
        <f>IF(P69="課税事業者（一般課税）",INT(DZ70*10/110),0)</f>
        <v>0</v>
      </c>
      <c r="GF70" s="115">
        <f t="shared" si="58"/>
        <v>0</v>
      </c>
      <c r="GG70" s="354">
        <f>IF(P69="課税事業者（一般課税）",INT(EJ70*10/110),0)</f>
        <v>0</v>
      </c>
      <c r="GH70" s="115">
        <f t="shared" si="59"/>
        <v>0</v>
      </c>
      <c r="GI70" s="113">
        <f t="shared" si="115"/>
        <v>0</v>
      </c>
      <c r="GJ70" s="115">
        <f t="shared" si="115"/>
        <v>0</v>
      </c>
      <c r="GK70" s="354">
        <f>IF(P69="課税事業者（一般課税）",INT(FC70*10/110),0)</f>
        <v>0</v>
      </c>
      <c r="GL70" s="140">
        <f t="shared" si="61"/>
        <v>0</v>
      </c>
      <c r="GM70" s="695"/>
    </row>
    <row r="71" spans="1:195" ht="20.100000000000001" customHeight="1">
      <c r="A71" s="667" t="str">
        <f t="shared" ref="A71" si="126">+A69</f>
        <v>北海道</v>
      </c>
      <c r="B71" s="521"/>
      <c r="C71" s="629">
        <f t="shared" si="62"/>
        <v>29</v>
      </c>
      <c r="D71" s="685"/>
      <c r="E71" s="317" t="s">
        <v>258</v>
      </c>
      <c r="F71" s="680"/>
      <c r="G71" s="686"/>
      <c r="H71" s="682"/>
      <c r="I71" s="543"/>
      <c r="J71" s="698"/>
      <c r="K71" s="684"/>
      <c r="L71" s="683"/>
      <c r="M71" s="684"/>
      <c r="N71" s="468" t="e">
        <f t="shared" si="23"/>
        <v>#DIV/0!</v>
      </c>
      <c r="O71" s="689" t="str">
        <f>IF(L71="","",VLOOKUP(L71,'リスト（けさない）'!$Q$3:$R$29,2,0))</f>
        <v/>
      </c>
      <c r="P71" s="700"/>
      <c r="Q71" s="536"/>
      <c r="R71" s="473"/>
      <c r="S71" s="251" t="str">
        <f>IF(U71="","",VLOOKUP(L71,'リスト（けさない）'!$X$3:$Y$29,2,0))</f>
        <v/>
      </c>
      <c r="T71" s="243">
        <f t="shared" si="24"/>
        <v>0</v>
      </c>
      <c r="U71" s="244"/>
      <c r="V71" s="245">
        <f t="shared" si="91"/>
        <v>0</v>
      </c>
      <c r="W71" s="246"/>
      <c r="X71" s="247">
        <f t="shared" si="25"/>
        <v>0</v>
      </c>
      <c r="Y71" s="253">
        <f t="shared" si="92"/>
        <v>0</v>
      </c>
      <c r="Z71" s="332">
        <f>IF(Q71="初 年 度",Y71,0)</f>
        <v>0</v>
      </c>
      <c r="AA71" s="333">
        <f>IF(Q71="次 年 度",Y71,0)</f>
        <v>0</v>
      </c>
      <c r="AB71" s="444"/>
      <c r="AC71" s="124" t="s">
        <v>208</v>
      </c>
      <c r="AD71" s="243">
        <f t="shared" si="26"/>
        <v>0</v>
      </c>
      <c r="AE71" s="425"/>
      <c r="AF71" s="369"/>
      <c r="AG71" s="255"/>
      <c r="AH71" s="248">
        <f t="shared" si="27"/>
        <v>0</v>
      </c>
      <c r="AI71" s="339">
        <f>IF(AG71&gt;0,INT((AG71-FM71)/2),AF71-FM71)</f>
        <v>0</v>
      </c>
      <c r="AJ71" s="335">
        <f>IF(Q71="初 年 度",AI71,0)</f>
        <v>0</v>
      </c>
      <c r="AK71" s="420">
        <f>IF(Q71="次 年 度",AI71,0)</f>
        <v>0</v>
      </c>
      <c r="AL71" s="444"/>
      <c r="AM71" s="245" t="str">
        <f>IF(AO71="","",VLOOKUP(L71,'リスト（けさない）'!$AA$3:$AB$29,2,0))</f>
        <v/>
      </c>
      <c r="AN71" s="248">
        <f t="shared" si="28"/>
        <v>0</v>
      </c>
      <c r="AO71" s="244"/>
      <c r="AP71" s="257">
        <f t="shared" si="93"/>
        <v>0</v>
      </c>
      <c r="AQ71" s="255"/>
      <c r="AR71" s="258">
        <f t="shared" si="30"/>
        <v>0</v>
      </c>
      <c r="AS71" s="338">
        <f t="shared" si="69"/>
        <v>0</v>
      </c>
      <c r="AT71" s="332">
        <f>IF(Q71="初 年 度",AS71,0)</f>
        <v>0</v>
      </c>
      <c r="AU71" s="333">
        <f>IF(Q71="次 年 度",AS71,0)</f>
        <v>0</v>
      </c>
      <c r="AV71" s="476"/>
      <c r="AW71" s="124" t="s">
        <v>208</v>
      </c>
      <c r="AX71" s="248">
        <f t="shared" si="31"/>
        <v>0</v>
      </c>
      <c r="AY71" s="244"/>
      <c r="AZ71" s="369"/>
      <c r="BA71" s="255"/>
      <c r="BB71" s="248">
        <f t="shared" si="32"/>
        <v>0</v>
      </c>
      <c r="BC71" s="338">
        <f t="shared" si="63"/>
        <v>0</v>
      </c>
      <c r="BD71" s="332">
        <f>IF(Q71="初 年 度",BC71,0)</f>
        <v>0</v>
      </c>
      <c r="BE71" s="438">
        <f>IF(Q71="次 年 度",BC71,0)</f>
        <v>0</v>
      </c>
      <c r="BF71" s="476"/>
      <c r="BG71" s="124" t="s">
        <v>208</v>
      </c>
      <c r="BH71" s="248">
        <f t="shared" si="33"/>
        <v>0</v>
      </c>
      <c r="BI71" s="244"/>
      <c r="BJ71" s="369"/>
      <c r="BK71" s="255"/>
      <c r="BL71" s="248">
        <f t="shared" si="34"/>
        <v>0</v>
      </c>
      <c r="BM71" s="339">
        <f t="shared" si="70"/>
        <v>0</v>
      </c>
      <c r="BN71" s="335">
        <f>IF(Q71="初 年 度",BM71,0)</f>
        <v>0</v>
      </c>
      <c r="BO71" s="420">
        <f>IF(Q71="次 年 度",BM71,0)</f>
        <v>0</v>
      </c>
      <c r="BP71" s="476"/>
      <c r="BQ71" s="376" t="s">
        <v>208</v>
      </c>
      <c r="BR71" s="248">
        <f t="shared" si="35"/>
        <v>0</v>
      </c>
      <c r="BS71" s="244"/>
      <c r="BT71" s="369"/>
      <c r="BU71" s="88"/>
      <c r="BV71" s="95">
        <f t="shared" si="36"/>
        <v>0</v>
      </c>
      <c r="BW71" s="339">
        <f t="shared" si="71"/>
        <v>0</v>
      </c>
      <c r="BX71" s="335">
        <f>IF(Q71="初 年 度",BW71,0)</f>
        <v>0</v>
      </c>
      <c r="BY71" s="336">
        <f>IF(Q71="次 年 度",BW71,0)</f>
        <v>0</v>
      </c>
      <c r="BZ71" s="476"/>
      <c r="CA71" s="124" t="s">
        <v>208</v>
      </c>
      <c r="CB71" s="248">
        <f t="shared" si="2"/>
        <v>0</v>
      </c>
      <c r="CC71" s="244"/>
      <c r="CD71" s="369"/>
      <c r="CE71" s="255"/>
      <c r="CF71" s="248">
        <f t="shared" si="37"/>
        <v>0</v>
      </c>
      <c r="CG71" s="338">
        <f t="shared" si="64"/>
        <v>0</v>
      </c>
      <c r="CH71" s="332">
        <f>IF(Q71="初 年 度",CG71,0)</f>
        <v>0</v>
      </c>
      <c r="CI71" s="333">
        <f>IF(Q71="次 年 度",CG71,0)</f>
        <v>0</v>
      </c>
      <c r="CJ71" s="256">
        <f t="shared" si="94"/>
        <v>0</v>
      </c>
      <c r="CK71" s="245">
        <f t="shared" si="95"/>
        <v>0</v>
      </c>
      <c r="CL71" s="245">
        <f t="shared" si="96"/>
        <v>0</v>
      </c>
      <c r="CM71" s="247">
        <f t="shared" si="97"/>
        <v>0</v>
      </c>
      <c r="CN71" s="245">
        <f t="shared" si="98"/>
        <v>0</v>
      </c>
      <c r="CO71" s="266">
        <f t="shared" si="99"/>
        <v>0</v>
      </c>
      <c r="CP71" s="476"/>
      <c r="CQ71" s="251" t="str">
        <f>IF(CS71="","",VLOOKUP(L71,'リスト（けさない）'!$AD$3:$AE$29,2,0))</f>
        <v/>
      </c>
      <c r="CR71" s="267">
        <f t="shared" si="38"/>
        <v>0</v>
      </c>
      <c r="CS71" s="244"/>
      <c r="CT71" s="245">
        <f t="shared" si="65"/>
        <v>0</v>
      </c>
      <c r="CU71" s="255"/>
      <c r="CV71" s="245">
        <f t="shared" si="39"/>
        <v>0</v>
      </c>
      <c r="CW71" s="339">
        <f t="shared" si="72"/>
        <v>0</v>
      </c>
      <c r="CX71" s="335">
        <f>IF(Q71="初 年 度",CW71,0)</f>
        <v>0</v>
      </c>
      <c r="CY71" s="336">
        <f>IF(Q71="次 年 度",CW71,0)</f>
        <v>0</v>
      </c>
      <c r="CZ71" s="476"/>
      <c r="DA71" s="124" t="s">
        <v>208</v>
      </c>
      <c r="DB71" s="267">
        <f t="shared" si="40"/>
        <v>0</v>
      </c>
      <c r="DC71" s="244"/>
      <c r="DD71" s="369"/>
      <c r="DE71" s="255"/>
      <c r="DF71" s="248">
        <f t="shared" si="41"/>
        <v>0</v>
      </c>
      <c r="DG71" s="338">
        <f t="shared" si="66"/>
        <v>0</v>
      </c>
      <c r="DH71" s="332">
        <f>IF(Q71="初 年 度",DG71,0)</f>
        <v>0</v>
      </c>
      <c r="DI71" s="333">
        <f>IF(Q71="次 年 度",DG71,0)</f>
        <v>0</v>
      </c>
      <c r="DJ71" s="476"/>
      <c r="DK71" s="458" t="s">
        <v>208</v>
      </c>
      <c r="DL71" s="267">
        <f t="shared" si="42"/>
        <v>0</v>
      </c>
      <c r="DM71" s="244"/>
      <c r="DN71" s="369"/>
      <c r="DO71" s="255"/>
      <c r="DP71" s="248">
        <f t="shared" si="43"/>
        <v>0</v>
      </c>
      <c r="DQ71" s="339">
        <f t="shared" si="73"/>
        <v>0</v>
      </c>
      <c r="DR71" s="335">
        <f>IF(Q71="初 年 度",DQ71,0)</f>
        <v>0</v>
      </c>
      <c r="DS71" s="336">
        <f>IF(Q71="次 年 度",DQ71,0)</f>
        <v>0</v>
      </c>
      <c r="DT71" s="476"/>
      <c r="DU71" s="458" t="s">
        <v>208</v>
      </c>
      <c r="DV71" s="267">
        <f t="shared" si="44"/>
        <v>0</v>
      </c>
      <c r="DW71" s="244"/>
      <c r="DX71" s="369"/>
      <c r="DY71" s="255"/>
      <c r="DZ71" s="248">
        <f t="shared" si="45"/>
        <v>0</v>
      </c>
      <c r="EA71" s="338">
        <f t="shared" si="67"/>
        <v>0</v>
      </c>
      <c r="EB71" s="332">
        <f>IF(Q71="初 年 度",EA71,0)</f>
        <v>0</v>
      </c>
      <c r="EC71" s="333">
        <f>IF(Q71="次 年 度",EA71,0)</f>
        <v>0</v>
      </c>
      <c r="ED71" s="476"/>
      <c r="EE71" s="458" t="s">
        <v>208</v>
      </c>
      <c r="EF71" s="267">
        <f t="shared" si="46"/>
        <v>0</v>
      </c>
      <c r="EG71" s="244"/>
      <c r="EH71" s="369"/>
      <c r="EI71" s="255"/>
      <c r="EJ71" s="248">
        <f t="shared" si="47"/>
        <v>0</v>
      </c>
      <c r="EK71" s="339">
        <f t="shared" si="74"/>
        <v>0</v>
      </c>
      <c r="EL71" s="335">
        <f>IF(Q71="初 年 度",EK71,0)</f>
        <v>0</v>
      </c>
      <c r="EM71" s="336">
        <f>IF(Q71="次 年 度",EK71,0)</f>
        <v>0</v>
      </c>
      <c r="EN71" s="256">
        <f t="shared" si="100"/>
        <v>0</v>
      </c>
      <c r="EO71" s="247">
        <f t="shared" si="101"/>
        <v>0</v>
      </c>
      <c r="EP71" s="247">
        <f t="shared" si="102"/>
        <v>0</v>
      </c>
      <c r="EQ71" s="247">
        <f t="shared" si="103"/>
        <v>0</v>
      </c>
      <c r="ER71" s="247">
        <f t="shared" si="104"/>
        <v>0</v>
      </c>
      <c r="ES71" s="259">
        <f t="shared" si="105"/>
        <v>0</v>
      </c>
      <c r="ET71" s="272">
        <f t="shared" si="106"/>
        <v>0</v>
      </c>
      <c r="EU71" s="264">
        <f t="shared" si="107"/>
        <v>0</v>
      </c>
      <c r="EV71" s="247">
        <f t="shared" si="108"/>
        <v>0</v>
      </c>
      <c r="EW71" s="247">
        <f t="shared" si="109"/>
        <v>0</v>
      </c>
      <c r="EX71" s="245">
        <f t="shared" si="110"/>
        <v>0</v>
      </c>
      <c r="EY71" s="266">
        <f t="shared" si="111"/>
        <v>0</v>
      </c>
      <c r="EZ71" s="384">
        <f>IF(L71="ブルーベリー（普通栽培）",0,220)</f>
        <v>220</v>
      </c>
      <c r="FA71" s="247">
        <f>IF(L71="ブルーベリー（普通栽培）",0,T71+AD71+AN71)</f>
        <v>0</v>
      </c>
      <c r="FB71" s="247">
        <f>IF(L71="ブルーベリー（普通栽培）",0,U71+AE71+AO71)</f>
        <v>0</v>
      </c>
      <c r="FC71" s="247">
        <f t="shared" si="68"/>
        <v>0</v>
      </c>
      <c r="FD71" s="247">
        <f t="shared" si="21"/>
        <v>0</v>
      </c>
      <c r="FE71" s="247">
        <f>IF(Q71="初 年 度",FC71-GK71,0)</f>
        <v>0</v>
      </c>
      <c r="FF71" s="259">
        <f>IF(Q71="次 年 度",FC71-GK71,0)</f>
        <v>0</v>
      </c>
      <c r="FG71" s="70">
        <f t="shared" si="114"/>
        <v>0</v>
      </c>
      <c r="FH71" s="82">
        <f t="shared" si="114"/>
        <v>0</v>
      </c>
      <c r="FI71" s="82">
        <f t="shared" si="114"/>
        <v>0</v>
      </c>
      <c r="FJ71" s="129">
        <f t="shared" si="114"/>
        <v>0</v>
      </c>
      <c r="FK71" s="228">
        <f>IF(P71="課税事業者（一般課税）",INT(V71*10/110)+INT(W71*10/110),0)</f>
        <v>0</v>
      </c>
      <c r="FL71" s="277">
        <f t="shared" si="112"/>
        <v>0</v>
      </c>
      <c r="FM71" s="278">
        <f>IF(P71="課税事業者（一般課税）",INT(AG71*0.0909090909090909),0)</f>
        <v>0</v>
      </c>
      <c r="FN71" s="342">
        <f t="shared" si="49"/>
        <v>0</v>
      </c>
      <c r="FO71" s="232">
        <f>IF(P71="課税事業者（一般課税）",INT(AP71*10/110)+INT(AQ71*10/110),0)</f>
        <v>0</v>
      </c>
      <c r="FP71" s="281">
        <f t="shared" si="50"/>
        <v>0</v>
      </c>
      <c r="FQ71" s="340">
        <f>IF(P71="課税事業者（一般課税）",INT(BA71*10/110),0)</f>
        <v>0</v>
      </c>
      <c r="FR71" s="277">
        <f t="shared" si="51"/>
        <v>0</v>
      </c>
      <c r="FS71" s="230">
        <f>IF(P71="課税事業者（一般課税）",INT(BL71*10/110),0)</f>
        <v>0</v>
      </c>
      <c r="FT71" s="279">
        <f t="shared" si="52"/>
        <v>0</v>
      </c>
      <c r="FU71" s="230">
        <f>IF(P71="課税事業者（一般課税）",INT(BV71*10/110),0)</f>
        <v>0</v>
      </c>
      <c r="FV71" s="281">
        <f t="shared" si="53"/>
        <v>0</v>
      </c>
      <c r="FW71" s="230">
        <f>IF(P71="課税事業者（一般課税）",INT(CF71*10/110),0)</f>
        <v>0</v>
      </c>
      <c r="FX71" s="279">
        <f t="shared" si="54"/>
        <v>0</v>
      </c>
      <c r="FY71" s="340">
        <f>IF(P71="課税事業者（一般課税）",INT(CT71*10/110)+INT(CU71*10/110),0)</f>
        <v>0</v>
      </c>
      <c r="FZ71" s="277">
        <f t="shared" si="55"/>
        <v>0</v>
      </c>
      <c r="GA71" s="230">
        <f>IF(P71="課税事業者（一般課税）",INT(DF71*10/110),0)</f>
        <v>0</v>
      </c>
      <c r="GB71" s="279">
        <f t="shared" si="56"/>
        <v>0</v>
      </c>
      <c r="GC71" s="353">
        <f>IF(P71="課税事業者（一般課税）",INT(DP71*10/110),0)</f>
        <v>0</v>
      </c>
      <c r="GD71" s="277">
        <f t="shared" si="57"/>
        <v>0</v>
      </c>
      <c r="GE71" s="230">
        <f>IF(P71="課税事業者（一般課税）",INT(DZ71*10/110),0)</f>
        <v>0</v>
      </c>
      <c r="GF71" s="281">
        <f t="shared" si="58"/>
        <v>0</v>
      </c>
      <c r="GG71" s="353">
        <f>IF(P71="課税事業者（一般課税）",INT(EJ71*10/110),0)</f>
        <v>0</v>
      </c>
      <c r="GH71" s="281">
        <f t="shared" si="59"/>
        <v>0</v>
      </c>
      <c r="GI71" s="280">
        <f t="shared" si="115"/>
        <v>0</v>
      </c>
      <c r="GJ71" s="281">
        <f t="shared" si="115"/>
        <v>0</v>
      </c>
      <c r="GK71" s="353">
        <f>IF(P71="課税事業者（一般課税）",INT(FC71*10/110),0)</f>
        <v>0</v>
      </c>
      <c r="GL71" s="287">
        <f t="shared" si="61"/>
        <v>0</v>
      </c>
      <c r="GM71" s="694"/>
    </row>
    <row r="72" spans="1:195" ht="20.100000000000001" customHeight="1">
      <c r="A72" s="668"/>
      <c r="B72" s="522"/>
      <c r="C72" s="669"/>
      <c r="D72" s="673"/>
      <c r="E72" s="318" t="s">
        <v>256</v>
      </c>
      <c r="F72" s="675"/>
      <c r="G72" s="541"/>
      <c r="H72" s="543"/>
      <c r="I72" s="697"/>
      <c r="J72" s="699"/>
      <c r="K72" s="552"/>
      <c r="L72" s="541"/>
      <c r="M72" s="552"/>
      <c r="N72" s="467" t="e">
        <f t="shared" si="23"/>
        <v>#DIV/0!</v>
      </c>
      <c r="O72" s="690"/>
      <c r="P72" s="537"/>
      <c r="Q72" s="537"/>
      <c r="R72" s="89"/>
      <c r="S72" s="80" t="str">
        <f>IF(U72="","",VLOOKUP(L71,'リスト（けさない）'!$X$3:$Y$29,2,0))</f>
        <v/>
      </c>
      <c r="T72" s="74">
        <f t="shared" si="24"/>
        <v>0</v>
      </c>
      <c r="U72" s="100"/>
      <c r="V72" s="80">
        <f t="shared" si="91"/>
        <v>0</v>
      </c>
      <c r="W72" s="78"/>
      <c r="X72" s="83">
        <f t="shared" si="25"/>
        <v>0</v>
      </c>
      <c r="Y72" s="83">
        <f t="shared" si="92"/>
        <v>0</v>
      </c>
      <c r="Z72" s="394">
        <f>IF(Q71="初 年 度",Y72,0)</f>
        <v>0</v>
      </c>
      <c r="AA72" s="395">
        <f>IF(Q71="次 年 度",Y72,0)</f>
        <v>0</v>
      </c>
      <c r="AB72" s="445"/>
      <c r="AC72" s="125" t="s">
        <v>208</v>
      </c>
      <c r="AD72" s="74">
        <f t="shared" si="26"/>
        <v>0</v>
      </c>
      <c r="AE72" s="426"/>
      <c r="AF72" s="370"/>
      <c r="AG72" s="89"/>
      <c r="AH72" s="96">
        <f t="shared" si="27"/>
        <v>0</v>
      </c>
      <c r="AI72" s="96">
        <f>IF(AG71&gt;0,INT((AG72-FM72)/2),AF72-FM72)</f>
        <v>0</v>
      </c>
      <c r="AJ72" s="96">
        <f>IF(Q71="初 年 度",AI72,0)</f>
        <v>0</v>
      </c>
      <c r="AK72" s="421">
        <f>IF(Q71="次 年 度",AI72,0)</f>
        <v>0</v>
      </c>
      <c r="AL72" s="445"/>
      <c r="AM72" s="80" t="str">
        <f>IF(AO72="","",VLOOKUP(L71,'リスト（けさない）'!$AA$3:$AB$29,2,0))</f>
        <v/>
      </c>
      <c r="AN72" s="96">
        <f t="shared" si="28"/>
        <v>0</v>
      </c>
      <c r="AO72" s="100"/>
      <c r="AP72" s="107">
        <f t="shared" si="93"/>
        <v>0</v>
      </c>
      <c r="AQ72" s="89"/>
      <c r="AR72" s="111">
        <f t="shared" si="30"/>
        <v>0</v>
      </c>
      <c r="AS72" s="334">
        <f t="shared" si="69"/>
        <v>0</v>
      </c>
      <c r="AT72" s="334">
        <f>IF(Q71="初 年 度",AS72,0)</f>
        <v>0</v>
      </c>
      <c r="AU72" s="337">
        <f>IF(Q71="次 年 度",AS72,0)</f>
        <v>0</v>
      </c>
      <c r="AV72" s="477"/>
      <c r="AW72" s="125" t="s">
        <v>208</v>
      </c>
      <c r="AX72" s="96">
        <f t="shared" si="31"/>
        <v>0</v>
      </c>
      <c r="AY72" s="100"/>
      <c r="AZ72" s="370"/>
      <c r="BA72" s="89"/>
      <c r="BB72" s="96">
        <f t="shared" si="32"/>
        <v>0</v>
      </c>
      <c r="BC72" s="80">
        <f t="shared" si="63"/>
        <v>0</v>
      </c>
      <c r="BD72" s="83">
        <f>IF(Q71="初 年 度",BC72,0)</f>
        <v>0</v>
      </c>
      <c r="BE72" s="122">
        <f>IF(Q71="次 年 度",BC72,0)</f>
        <v>0</v>
      </c>
      <c r="BF72" s="477"/>
      <c r="BG72" s="125" t="s">
        <v>208</v>
      </c>
      <c r="BH72" s="96">
        <f t="shared" si="33"/>
        <v>0</v>
      </c>
      <c r="BI72" s="100"/>
      <c r="BJ72" s="370"/>
      <c r="BK72" s="89"/>
      <c r="BL72" s="96">
        <f t="shared" si="34"/>
        <v>0</v>
      </c>
      <c r="BM72" s="83">
        <f t="shared" si="70"/>
        <v>0</v>
      </c>
      <c r="BN72" s="83">
        <f>IF(Q71="初 年 度",BM72,0)</f>
        <v>0</v>
      </c>
      <c r="BO72" s="122">
        <f>IF(Q71="次 年 度",BM72,0)</f>
        <v>0</v>
      </c>
      <c r="BP72" s="477"/>
      <c r="BQ72" s="375" t="s">
        <v>208</v>
      </c>
      <c r="BR72" s="96">
        <f t="shared" si="35"/>
        <v>0</v>
      </c>
      <c r="BS72" s="100"/>
      <c r="BT72" s="370"/>
      <c r="BU72" s="89"/>
      <c r="BV72" s="96">
        <f t="shared" si="36"/>
        <v>0</v>
      </c>
      <c r="BW72" s="83">
        <f t="shared" si="71"/>
        <v>0</v>
      </c>
      <c r="BX72" s="83">
        <f>IF(Q71="初 年 度",BW72,0)</f>
        <v>0</v>
      </c>
      <c r="BY72" s="120">
        <f>IF(Q71="次 年 度",BW72,0)</f>
        <v>0</v>
      </c>
      <c r="BZ72" s="477"/>
      <c r="CA72" s="125" t="s">
        <v>208</v>
      </c>
      <c r="CB72" s="96">
        <f t="shared" si="2"/>
        <v>0</v>
      </c>
      <c r="CC72" s="100"/>
      <c r="CD72" s="370"/>
      <c r="CE72" s="89"/>
      <c r="CF72" s="96">
        <f t="shared" si="37"/>
        <v>0</v>
      </c>
      <c r="CG72" s="83">
        <f t="shared" si="64"/>
        <v>0</v>
      </c>
      <c r="CH72" s="83">
        <f>IF(Q71="初 年 度",CG72,0)</f>
        <v>0</v>
      </c>
      <c r="CI72" s="120">
        <f>IF(Q71="次 年 度",CG72,0)</f>
        <v>0</v>
      </c>
      <c r="CJ72" s="71">
        <f t="shared" si="94"/>
        <v>0</v>
      </c>
      <c r="CK72" s="80">
        <f t="shared" si="95"/>
        <v>0</v>
      </c>
      <c r="CL72" s="80">
        <f t="shared" si="96"/>
        <v>0</v>
      </c>
      <c r="CM72" s="83">
        <f t="shared" si="97"/>
        <v>0</v>
      </c>
      <c r="CN72" s="80">
        <f t="shared" si="98"/>
        <v>0</v>
      </c>
      <c r="CO72" s="130">
        <f t="shared" si="99"/>
        <v>0</v>
      </c>
      <c r="CP72" s="477"/>
      <c r="CQ72" s="81" t="str">
        <f>IF(CS72="","",VLOOKUP(L71,'リスト（けさない）'!$AD$3:$AE$29,2,0))</f>
        <v/>
      </c>
      <c r="CR72" s="74">
        <f t="shared" si="38"/>
        <v>0</v>
      </c>
      <c r="CS72" s="100"/>
      <c r="CT72" s="80">
        <f t="shared" si="65"/>
        <v>0</v>
      </c>
      <c r="CU72" s="89"/>
      <c r="CV72" s="80">
        <f t="shared" si="39"/>
        <v>0</v>
      </c>
      <c r="CW72" s="80">
        <f t="shared" si="72"/>
        <v>0</v>
      </c>
      <c r="CX72" s="83">
        <f>IF(Q71="初 年 度",CW72,0)</f>
        <v>0</v>
      </c>
      <c r="CY72" s="120">
        <f>IF(Q71="次 年 度",CW72,0)</f>
        <v>0</v>
      </c>
      <c r="CZ72" s="477"/>
      <c r="DA72" s="125" t="s">
        <v>208</v>
      </c>
      <c r="DB72" s="74">
        <f t="shared" si="40"/>
        <v>0</v>
      </c>
      <c r="DC72" s="100"/>
      <c r="DD72" s="370"/>
      <c r="DE72" s="89"/>
      <c r="DF72" s="96">
        <f t="shared" si="41"/>
        <v>0</v>
      </c>
      <c r="DG72" s="83">
        <f t="shared" si="66"/>
        <v>0</v>
      </c>
      <c r="DH72" s="83">
        <f>IF(Q71="初 年 度",DG72,0)</f>
        <v>0</v>
      </c>
      <c r="DI72" s="120">
        <f>IF(Q71="次 年 度",DG72,0)</f>
        <v>0</v>
      </c>
      <c r="DJ72" s="477"/>
      <c r="DK72" s="125" t="s">
        <v>208</v>
      </c>
      <c r="DL72" s="74">
        <f t="shared" si="42"/>
        <v>0</v>
      </c>
      <c r="DM72" s="100"/>
      <c r="DN72" s="370"/>
      <c r="DO72" s="89"/>
      <c r="DP72" s="96">
        <f t="shared" si="43"/>
        <v>0</v>
      </c>
      <c r="DQ72" s="83">
        <f t="shared" si="73"/>
        <v>0</v>
      </c>
      <c r="DR72" s="83">
        <f>IF(Q71="初 年 度",DQ72,0)</f>
        <v>0</v>
      </c>
      <c r="DS72" s="120">
        <f>IF(Q71="次 年 度",DQ72,0)</f>
        <v>0</v>
      </c>
      <c r="DT72" s="477"/>
      <c r="DU72" s="125" t="s">
        <v>208</v>
      </c>
      <c r="DV72" s="74">
        <f t="shared" si="44"/>
        <v>0</v>
      </c>
      <c r="DW72" s="100"/>
      <c r="DX72" s="370"/>
      <c r="DY72" s="89"/>
      <c r="DZ72" s="96">
        <f t="shared" si="45"/>
        <v>0</v>
      </c>
      <c r="EA72" s="83">
        <f t="shared" si="67"/>
        <v>0</v>
      </c>
      <c r="EB72" s="83">
        <f>IF(Q71="初 年 度",EA72,0)</f>
        <v>0</v>
      </c>
      <c r="EC72" s="120">
        <f>IF(Q71="次 年 度",EA72,0)</f>
        <v>0</v>
      </c>
      <c r="ED72" s="477"/>
      <c r="EE72" s="125" t="s">
        <v>208</v>
      </c>
      <c r="EF72" s="74">
        <f t="shared" si="46"/>
        <v>0</v>
      </c>
      <c r="EG72" s="100"/>
      <c r="EH72" s="370"/>
      <c r="EI72" s="89"/>
      <c r="EJ72" s="96">
        <f t="shared" si="47"/>
        <v>0</v>
      </c>
      <c r="EK72" s="83">
        <f t="shared" si="74"/>
        <v>0</v>
      </c>
      <c r="EL72" s="83">
        <f>IF(Q71="初 年 度",EK72,0)</f>
        <v>0</v>
      </c>
      <c r="EM72" s="120">
        <f>IF(Q71="次 年 度",EK72,0)</f>
        <v>0</v>
      </c>
      <c r="EN72" s="71">
        <f t="shared" si="100"/>
        <v>0</v>
      </c>
      <c r="EO72" s="83">
        <f t="shared" si="101"/>
        <v>0</v>
      </c>
      <c r="EP72" s="83">
        <f t="shared" si="102"/>
        <v>0</v>
      </c>
      <c r="EQ72" s="83">
        <f t="shared" si="103"/>
        <v>0</v>
      </c>
      <c r="ER72" s="83">
        <f t="shared" si="104"/>
        <v>0</v>
      </c>
      <c r="ES72" s="120">
        <f t="shared" si="105"/>
        <v>0</v>
      </c>
      <c r="ET72" s="136">
        <f t="shared" si="106"/>
        <v>0</v>
      </c>
      <c r="EU72" s="122">
        <f t="shared" si="107"/>
        <v>0</v>
      </c>
      <c r="EV72" s="83">
        <f t="shared" si="108"/>
        <v>0</v>
      </c>
      <c r="EW72" s="83">
        <f t="shared" si="109"/>
        <v>0</v>
      </c>
      <c r="EX72" s="80">
        <f t="shared" si="110"/>
        <v>0</v>
      </c>
      <c r="EY72" s="130">
        <f t="shared" si="111"/>
        <v>0</v>
      </c>
      <c r="EZ72" s="71">
        <f>IF(L71="ブルーベリー（普通栽培）",0,220)</f>
        <v>220</v>
      </c>
      <c r="FA72" s="80">
        <f>IF(L71="ブルーベリー（普通栽培）",0,T72+AD72+AN72)</f>
        <v>0</v>
      </c>
      <c r="FB72" s="83">
        <f>IF(L71="ブルーベリー（普通栽培）",0,U72+AE72+AO72)</f>
        <v>0</v>
      </c>
      <c r="FC72" s="83">
        <f t="shared" si="68"/>
        <v>0</v>
      </c>
      <c r="FD72" s="83">
        <f t="shared" si="21"/>
        <v>0</v>
      </c>
      <c r="FE72" s="239">
        <f>IF(Q71="初 年 度",FC72-GK72,0)</f>
        <v>0</v>
      </c>
      <c r="FF72" s="240">
        <f>IF(Q71="次 年 度",FC72-GK72,0)</f>
        <v>0</v>
      </c>
      <c r="FG72" s="71">
        <f t="shared" si="114"/>
        <v>0</v>
      </c>
      <c r="FH72" s="83">
        <f t="shared" si="114"/>
        <v>0</v>
      </c>
      <c r="FI72" s="83">
        <f t="shared" si="114"/>
        <v>0</v>
      </c>
      <c r="FJ72" s="130">
        <f t="shared" si="114"/>
        <v>0</v>
      </c>
      <c r="FK72" s="314">
        <f>IF(P71="課税事業者（一般課税）",INT(V72*10/110)+INT(W72*10/110),0)</f>
        <v>0</v>
      </c>
      <c r="FL72" s="92">
        <f t="shared" si="112"/>
        <v>0</v>
      </c>
      <c r="FM72" s="102">
        <f>IF(P71="課税事業者（一般課税）",INT(AG72*0.0909090909090909),0)</f>
        <v>0</v>
      </c>
      <c r="FN72" s="343">
        <f t="shared" si="49"/>
        <v>0</v>
      </c>
      <c r="FO72" s="350">
        <f>IF(P71="課税事業者（一般課税）",INT(AP72*10/110)+INT(AQ72*10/110),0)</f>
        <v>0</v>
      </c>
      <c r="FP72" s="115">
        <f t="shared" si="50"/>
        <v>0</v>
      </c>
      <c r="FQ72" s="347">
        <f>IF(P71="課税事業者（一般課税）",INT(BA72*10/110),0)</f>
        <v>0</v>
      </c>
      <c r="FR72" s="92">
        <f t="shared" si="51"/>
        <v>0</v>
      </c>
      <c r="FS72" s="355">
        <f>IF(P71="課税事業者（一般課税）",INT(BL72*10/110),0)</f>
        <v>0</v>
      </c>
      <c r="FT72" s="105">
        <f t="shared" si="52"/>
        <v>0</v>
      </c>
      <c r="FU72" s="355">
        <f>IF(P71="課税事業者（一般課税）",INT(BV72*10/110),0)</f>
        <v>0</v>
      </c>
      <c r="FV72" s="115">
        <f t="shared" si="53"/>
        <v>0</v>
      </c>
      <c r="FW72" s="355">
        <f>IF(P71="課税事業者（一般課税）",INT(CF72*10/110),0)</f>
        <v>0</v>
      </c>
      <c r="FX72" s="105">
        <f t="shared" si="54"/>
        <v>0</v>
      </c>
      <c r="FY72" s="347">
        <f>IF(P71="課税事業者（一般課税）",INT(CT72*10/110)+INT(CU72*10/110),0)</f>
        <v>0</v>
      </c>
      <c r="FZ72" s="92">
        <f t="shared" si="55"/>
        <v>0</v>
      </c>
      <c r="GA72" s="355">
        <f>IF(P71="課税事業者（一般課税）",INT(DF72*10/110),0)</f>
        <v>0</v>
      </c>
      <c r="GB72" s="105">
        <f t="shared" si="56"/>
        <v>0</v>
      </c>
      <c r="GC72" s="354">
        <f>IF(P71="課税事業者（一般課税）",INT(DL72*10/110),0)</f>
        <v>0</v>
      </c>
      <c r="GD72" s="92">
        <f t="shared" si="57"/>
        <v>0</v>
      </c>
      <c r="GE72" s="355">
        <f>IF(P71="課税事業者（一般課税）",INT(DZ72*10/110),0)</f>
        <v>0</v>
      </c>
      <c r="GF72" s="115">
        <f t="shared" si="58"/>
        <v>0</v>
      </c>
      <c r="GG72" s="354">
        <f>IF(P71="課税事業者（一般課税）",INT(EJ72*10/110),0)</f>
        <v>0</v>
      </c>
      <c r="GH72" s="115">
        <f t="shared" si="59"/>
        <v>0</v>
      </c>
      <c r="GI72" s="113">
        <f t="shared" si="115"/>
        <v>0</v>
      </c>
      <c r="GJ72" s="115">
        <f t="shared" si="115"/>
        <v>0</v>
      </c>
      <c r="GK72" s="354">
        <f>IF(P71="課税事業者（一般課税）",INT(FC72*10/110),0)</f>
        <v>0</v>
      </c>
      <c r="GL72" s="140">
        <f t="shared" si="61"/>
        <v>0</v>
      </c>
      <c r="GM72" s="695"/>
    </row>
    <row r="73" spans="1:195" ht="20.100000000000001" customHeight="1">
      <c r="A73" s="667" t="str">
        <f t="shared" ref="A73" si="127">+A71</f>
        <v>北海道</v>
      </c>
      <c r="B73" s="521"/>
      <c r="C73" s="629">
        <f t="shared" si="62"/>
        <v>30</v>
      </c>
      <c r="D73" s="685"/>
      <c r="E73" s="317" t="s">
        <v>258</v>
      </c>
      <c r="F73" s="680"/>
      <c r="G73" s="686"/>
      <c r="H73" s="682"/>
      <c r="I73" s="543"/>
      <c r="J73" s="698"/>
      <c r="K73" s="684"/>
      <c r="L73" s="683"/>
      <c r="M73" s="684"/>
      <c r="N73" s="468" t="e">
        <f t="shared" si="23"/>
        <v>#DIV/0!</v>
      </c>
      <c r="O73" s="689" t="str">
        <f>IF(L73="","",VLOOKUP(L73,'リスト（けさない）'!$Q$3:$R$29,2,0))</f>
        <v/>
      </c>
      <c r="P73" s="700"/>
      <c r="Q73" s="536"/>
      <c r="R73" s="460"/>
      <c r="S73" s="251" t="str">
        <f>IF(U73="","",VLOOKUP(L73,'リスト（けさない）'!$X$3:$Y$29,2,0))</f>
        <v/>
      </c>
      <c r="T73" s="249">
        <f t="shared" si="24"/>
        <v>0</v>
      </c>
      <c r="U73" s="250"/>
      <c r="V73" s="251">
        <f t="shared" si="91"/>
        <v>0</v>
      </c>
      <c r="W73" s="252"/>
      <c r="X73" s="253">
        <f t="shared" si="25"/>
        <v>0</v>
      </c>
      <c r="Y73" s="247">
        <f t="shared" si="92"/>
        <v>0</v>
      </c>
      <c r="Z73" s="335">
        <f>IF(Q73="初 年 度",Y73,0)</f>
        <v>0</v>
      </c>
      <c r="AA73" s="336">
        <f>IF(Q73="次 年 度",Y73,0)</f>
        <v>0</v>
      </c>
      <c r="AB73" s="442"/>
      <c r="AC73" s="73" t="s">
        <v>208</v>
      </c>
      <c r="AD73" s="249">
        <f t="shared" si="26"/>
        <v>0</v>
      </c>
      <c r="AE73" s="427"/>
      <c r="AF73" s="369"/>
      <c r="AG73" s="260"/>
      <c r="AH73" s="254">
        <f t="shared" si="27"/>
        <v>0</v>
      </c>
      <c r="AI73" s="339">
        <f>IF(AG73&gt;0,INT((AG73-FM73)/2),AF73-FM73)</f>
        <v>0</v>
      </c>
      <c r="AJ73" s="335">
        <f>IF(Q73="初 年 度",AI73,0)</f>
        <v>0</v>
      </c>
      <c r="AK73" s="420">
        <f>IF(Q73="次 年 度",AI73,0)</f>
        <v>0</v>
      </c>
      <c r="AL73" s="442"/>
      <c r="AM73" s="251" t="str">
        <f>IF(AO73="","",VLOOKUP(L73,'リスト（けさない）'!$AA$3:$AB$29,2,0))</f>
        <v/>
      </c>
      <c r="AN73" s="254">
        <f t="shared" si="28"/>
        <v>0</v>
      </c>
      <c r="AO73" s="250"/>
      <c r="AP73" s="261">
        <f t="shared" si="93"/>
        <v>0</v>
      </c>
      <c r="AQ73" s="260"/>
      <c r="AR73" s="262">
        <f t="shared" si="30"/>
        <v>0</v>
      </c>
      <c r="AS73" s="338">
        <f t="shared" si="69"/>
        <v>0</v>
      </c>
      <c r="AT73" s="332">
        <f>IF(Q73="初 年 度",AS73,0)</f>
        <v>0</v>
      </c>
      <c r="AU73" s="333">
        <f>IF(Q73="次 年 度",AS73,0)</f>
        <v>0</v>
      </c>
      <c r="AV73" s="478"/>
      <c r="AW73" s="73" t="s">
        <v>208</v>
      </c>
      <c r="AX73" s="254">
        <f t="shared" si="31"/>
        <v>0</v>
      </c>
      <c r="AY73" s="250"/>
      <c r="AZ73" s="369"/>
      <c r="BA73" s="260"/>
      <c r="BB73" s="254">
        <f t="shared" si="32"/>
        <v>0</v>
      </c>
      <c r="BC73" s="338">
        <f t="shared" si="63"/>
        <v>0</v>
      </c>
      <c r="BD73" s="332">
        <f>IF(Q73="初 年 度",BC73,0)</f>
        <v>0</v>
      </c>
      <c r="BE73" s="438">
        <f>IF(Q73="次 年 度",BC73,0)</f>
        <v>0</v>
      </c>
      <c r="BF73" s="478"/>
      <c r="BG73" s="73" t="s">
        <v>208</v>
      </c>
      <c r="BH73" s="254">
        <f t="shared" si="33"/>
        <v>0</v>
      </c>
      <c r="BI73" s="250"/>
      <c r="BJ73" s="369"/>
      <c r="BK73" s="260"/>
      <c r="BL73" s="254">
        <f t="shared" si="34"/>
        <v>0</v>
      </c>
      <c r="BM73" s="339">
        <f t="shared" si="70"/>
        <v>0</v>
      </c>
      <c r="BN73" s="335">
        <f>IF(Q73="初 年 度",BM73,0)</f>
        <v>0</v>
      </c>
      <c r="BO73" s="420">
        <f>IF(Q73="次 年 度",BM73,0)</f>
        <v>0</v>
      </c>
      <c r="BP73" s="478"/>
      <c r="BQ73" s="377" t="s">
        <v>208</v>
      </c>
      <c r="BR73" s="254">
        <f t="shared" si="35"/>
        <v>0</v>
      </c>
      <c r="BS73" s="250"/>
      <c r="BT73" s="369"/>
      <c r="BU73" s="90"/>
      <c r="BV73" s="97">
        <f t="shared" si="36"/>
        <v>0</v>
      </c>
      <c r="BW73" s="339">
        <f t="shared" si="71"/>
        <v>0</v>
      </c>
      <c r="BX73" s="335">
        <f>IF(Q73="初 年 度",BW73,0)</f>
        <v>0</v>
      </c>
      <c r="BY73" s="336">
        <f>IF(Q73="次 年 度",BW73,0)</f>
        <v>0</v>
      </c>
      <c r="BZ73" s="478"/>
      <c r="CA73" s="73" t="s">
        <v>208</v>
      </c>
      <c r="CB73" s="254">
        <f t="shared" si="2"/>
        <v>0</v>
      </c>
      <c r="CC73" s="250"/>
      <c r="CD73" s="369"/>
      <c r="CE73" s="260"/>
      <c r="CF73" s="254">
        <f t="shared" si="37"/>
        <v>0</v>
      </c>
      <c r="CG73" s="338">
        <f t="shared" si="64"/>
        <v>0</v>
      </c>
      <c r="CH73" s="332">
        <f>IF(Q73="初 年 度",CG73,0)</f>
        <v>0</v>
      </c>
      <c r="CI73" s="333">
        <f>IF(Q73="次 年 度",CG73,0)</f>
        <v>0</v>
      </c>
      <c r="CJ73" s="242">
        <f t="shared" si="94"/>
        <v>0</v>
      </c>
      <c r="CK73" s="251">
        <f t="shared" si="95"/>
        <v>0</v>
      </c>
      <c r="CL73" s="251">
        <f t="shared" si="96"/>
        <v>0</v>
      </c>
      <c r="CM73" s="253">
        <f t="shared" si="97"/>
        <v>0</v>
      </c>
      <c r="CN73" s="251">
        <f t="shared" si="98"/>
        <v>0</v>
      </c>
      <c r="CO73" s="268">
        <f t="shared" si="99"/>
        <v>0</v>
      </c>
      <c r="CP73" s="478"/>
      <c r="CQ73" s="245" t="str">
        <f>IF(CS73="","",VLOOKUP(L73,'リスト（けさない）'!$AD$3:$AE$29,2,0))</f>
        <v/>
      </c>
      <c r="CR73" s="249">
        <f t="shared" si="38"/>
        <v>0</v>
      </c>
      <c r="CS73" s="250"/>
      <c r="CT73" s="251">
        <f t="shared" si="65"/>
        <v>0</v>
      </c>
      <c r="CU73" s="260"/>
      <c r="CV73" s="251">
        <f t="shared" si="39"/>
        <v>0</v>
      </c>
      <c r="CW73" s="339">
        <f t="shared" si="72"/>
        <v>0</v>
      </c>
      <c r="CX73" s="335">
        <f>IF(Q73="初 年 度",CW73,0)</f>
        <v>0</v>
      </c>
      <c r="CY73" s="336">
        <f>IF(Q73="次 年 度",CW73,0)</f>
        <v>0</v>
      </c>
      <c r="CZ73" s="478"/>
      <c r="DA73" s="73" t="s">
        <v>208</v>
      </c>
      <c r="DB73" s="249">
        <f t="shared" si="40"/>
        <v>0</v>
      </c>
      <c r="DC73" s="250"/>
      <c r="DD73" s="369"/>
      <c r="DE73" s="260"/>
      <c r="DF73" s="254">
        <f t="shared" si="41"/>
        <v>0</v>
      </c>
      <c r="DG73" s="338">
        <f t="shared" si="66"/>
        <v>0</v>
      </c>
      <c r="DH73" s="332">
        <f>IF(Q73="初 年 度",DG73,0)</f>
        <v>0</v>
      </c>
      <c r="DI73" s="333">
        <f>IF(Q73="次 年 度",DG73,0)</f>
        <v>0</v>
      </c>
      <c r="DJ73" s="478"/>
      <c r="DK73" s="456" t="s">
        <v>208</v>
      </c>
      <c r="DL73" s="249">
        <f t="shared" si="42"/>
        <v>0</v>
      </c>
      <c r="DM73" s="250"/>
      <c r="DN73" s="369"/>
      <c r="DO73" s="260"/>
      <c r="DP73" s="254">
        <f t="shared" si="43"/>
        <v>0</v>
      </c>
      <c r="DQ73" s="339">
        <f t="shared" si="73"/>
        <v>0</v>
      </c>
      <c r="DR73" s="335">
        <f>IF(Q73="初 年 度",DQ73,0)</f>
        <v>0</v>
      </c>
      <c r="DS73" s="336">
        <f>IF(Q73="次 年 度",DQ73,0)</f>
        <v>0</v>
      </c>
      <c r="DT73" s="478"/>
      <c r="DU73" s="456" t="s">
        <v>208</v>
      </c>
      <c r="DV73" s="249">
        <f t="shared" si="44"/>
        <v>0</v>
      </c>
      <c r="DW73" s="250"/>
      <c r="DX73" s="369"/>
      <c r="DY73" s="260"/>
      <c r="DZ73" s="254">
        <f t="shared" si="45"/>
        <v>0</v>
      </c>
      <c r="EA73" s="338">
        <f t="shared" si="67"/>
        <v>0</v>
      </c>
      <c r="EB73" s="332">
        <f>IF(Q73="初 年 度",EA73,0)</f>
        <v>0</v>
      </c>
      <c r="EC73" s="333">
        <f>IF(Q73="次 年 度",EA73,0)</f>
        <v>0</v>
      </c>
      <c r="ED73" s="478"/>
      <c r="EE73" s="456" t="s">
        <v>208</v>
      </c>
      <c r="EF73" s="249">
        <f t="shared" si="46"/>
        <v>0</v>
      </c>
      <c r="EG73" s="250"/>
      <c r="EH73" s="369"/>
      <c r="EI73" s="260"/>
      <c r="EJ73" s="254">
        <f t="shared" si="47"/>
        <v>0</v>
      </c>
      <c r="EK73" s="339">
        <f t="shared" si="74"/>
        <v>0</v>
      </c>
      <c r="EL73" s="335">
        <f>IF(Q73="初 年 度",EK73,0)</f>
        <v>0</v>
      </c>
      <c r="EM73" s="336">
        <f>IF(Q73="次 年 度",EK73,0)</f>
        <v>0</v>
      </c>
      <c r="EN73" s="242">
        <f t="shared" si="100"/>
        <v>0</v>
      </c>
      <c r="EO73" s="253">
        <f t="shared" si="101"/>
        <v>0</v>
      </c>
      <c r="EP73" s="253">
        <f t="shared" si="102"/>
        <v>0</v>
      </c>
      <c r="EQ73" s="253">
        <f t="shared" si="103"/>
        <v>0</v>
      </c>
      <c r="ER73" s="253">
        <f t="shared" si="104"/>
        <v>0</v>
      </c>
      <c r="ES73" s="263">
        <f t="shared" si="105"/>
        <v>0</v>
      </c>
      <c r="ET73" s="276">
        <f t="shared" si="106"/>
        <v>0</v>
      </c>
      <c r="EU73" s="265">
        <f t="shared" si="107"/>
        <v>0</v>
      </c>
      <c r="EV73" s="253">
        <f t="shared" si="108"/>
        <v>0</v>
      </c>
      <c r="EW73" s="253">
        <f t="shared" si="109"/>
        <v>0</v>
      </c>
      <c r="EX73" s="251">
        <f t="shared" si="110"/>
        <v>0</v>
      </c>
      <c r="EY73" s="268">
        <f t="shared" si="111"/>
        <v>0</v>
      </c>
      <c r="EZ73" s="383">
        <f>IF(L73="ブルーベリー（普通栽培）",0,220)</f>
        <v>220</v>
      </c>
      <c r="FA73" s="247">
        <f>IF(L73="ブルーベリー（普通栽培）",0,T73+AD73+AN73)</f>
        <v>0</v>
      </c>
      <c r="FB73" s="247">
        <f>IF(L73="ブルーベリー（普通栽培）",0,U73+AE73+AO73)</f>
        <v>0</v>
      </c>
      <c r="FC73" s="253">
        <f t="shared" si="68"/>
        <v>0</v>
      </c>
      <c r="FD73" s="253">
        <f t="shared" si="21"/>
        <v>0</v>
      </c>
      <c r="FE73" s="253">
        <f>IF(Q73="初 年 度",FC73-GK73,0)</f>
        <v>0</v>
      </c>
      <c r="FF73" s="263">
        <f>IF(Q73="次 年 度",FC73-GK73,0)</f>
        <v>0</v>
      </c>
      <c r="FG73" s="137">
        <f t="shared" si="114"/>
        <v>0</v>
      </c>
      <c r="FH73" s="84">
        <f t="shared" si="114"/>
        <v>0</v>
      </c>
      <c r="FI73" s="84">
        <f t="shared" si="114"/>
        <v>0</v>
      </c>
      <c r="FJ73" s="131">
        <f t="shared" si="114"/>
        <v>0</v>
      </c>
      <c r="FK73" s="228">
        <f>IF(P73="課税事業者（一般課税）",INT(V73*10/110)+INT(W73*10/110),0)</f>
        <v>0</v>
      </c>
      <c r="FL73" s="282">
        <f t="shared" si="112"/>
        <v>0</v>
      </c>
      <c r="FM73" s="283">
        <f>IF(P73="課税事業者（一般課税）",INT(AG73*0.0909090909090909),0)</f>
        <v>0</v>
      </c>
      <c r="FN73" s="344">
        <f t="shared" si="49"/>
        <v>0</v>
      </c>
      <c r="FO73" s="232">
        <f>IF(P73="課税事業者（一般課税）",INT(AP73*10/110)+INT(AQ73*10/110),0)</f>
        <v>0</v>
      </c>
      <c r="FP73" s="286">
        <f t="shared" si="50"/>
        <v>0</v>
      </c>
      <c r="FQ73" s="340">
        <f>IF(P73="課税事業者（一般課税）",INT(BA73*10/110),0)</f>
        <v>0</v>
      </c>
      <c r="FR73" s="282">
        <f t="shared" si="51"/>
        <v>0</v>
      </c>
      <c r="FS73" s="230">
        <f>IF(P73="課税事業者（一般課税）",INT(BL73*10/110),0)</f>
        <v>0</v>
      </c>
      <c r="FT73" s="284">
        <f t="shared" si="52"/>
        <v>0</v>
      </c>
      <c r="FU73" s="230">
        <f>IF(P73="課税事業者（一般課税）",INT(BV73*10/110),0)</f>
        <v>0</v>
      </c>
      <c r="FV73" s="286">
        <f t="shared" si="53"/>
        <v>0</v>
      </c>
      <c r="FW73" s="230">
        <f>IF(P73="課税事業者（一般課税）",INT(CF73*10/110),0)</f>
        <v>0</v>
      </c>
      <c r="FX73" s="284">
        <f t="shared" si="54"/>
        <v>0</v>
      </c>
      <c r="FY73" s="340">
        <f>IF(P73="課税事業者（一般課税）",INT(CT73*10/110)+INT(CU73*10/110),0)</f>
        <v>0</v>
      </c>
      <c r="FZ73" s="282">
        <f t="shared" si="55"/>
        <v>0</v>
      </c>
      <c r="GA73" s="230">
        <f>IF(P73="課税事業者（一般課税）",INT(DF73*10/110),0)</f>
        <v>0</v>
      </c>
      <c r="GB73" s="284">
        <f t="shared" si="56"/>
        <v>0</v>
      </c>
      <c r="GC73" s="353">
        <f>IF(P73="課税事業者（一般課税）",INT(DP73*10/110),0)</f>
        <v>0</v>
      </c>
      <c r="GD73" s="282">
        <f t="shared" si="57"/>
        <v>0</v>
      </c>
      <c r="GE73" s="230">
        <f>IF(P73="課税事業者（一般課税）",INT(DZ73*10/110),0)</f>
        <v>0</v>
      </c>
      <c r="GF73" s="286">
        <f t="shared" si="58"/>
        <v>0</v>
      </c>
      <c r="GG73" s="353">
        <f>IF(P73="課税事業者（一般課税）",INT(EJ73*10/110),0)</f>
        <v>0</v>
      </c>
      <c r="GH73" s="286">
        <f t="shared" si="59"/>
        <v>0</v>
      </c>
      <c r="GI73" s="285">
        <f t="shared" si="115"/>
        <v>0</v>
      </c>
      <c r="GJ73" s="286">
        <f t="shared" si="115"/>
        <v>0</v>
      </c>
      <c r="GK73" s="353">
        <f>IF(P73="課税事業者（一般課税）",INT(FC73*10/110),0)</f>
        <v>0</v>
      </c>
      <c r="GL73" s="288">
        <f t="shared" si="61"/>
        <v>0</v>
      </c>
      <c r="GM73" s="694"/>
    </row>
    <row r="74" spans="1:195" ht="20.100000000000001" customHeight="1">
      <c r="A74" s="668"/>
      <c r="B74" s="522"/>
      <c r="C74" s="669"/>
      <c r="D74" s="673"/>
      <c r="E74" s="316" t="s">
        <v>256</v>
      </c>
      <c r="F74" s="675"/>
      <c r="G74" s="541"/>
      <c r="H74" s="543"/>
      <c r="I74" s="697"/>
      <c r="J74" s="699"/>
      <c r="K74" s="552"/>
      <c r="L74" s="541"/>
      <c r="M74" s="552"/>
      <c r="N74" s="467" t="e">
        <f t="shared" si="23"/>
        <v>#DIV/0!</v>
      </c>
      <c r="O74" s="690"/>
      <c r="P74" s="537"/>
      <c r="Q74" s="537"/>
      <c r="R74" s="91"/>
      <c r="S74" s="80" t="str">
        <f>IF(U74="","",VLOOKUP(L73,'リスト（けさない）'!$X$3:$Y$29,2,0))</f>
        <v/>
      </c>
      <c r="T74" s="75">
        <f t="shared" si="24"/>
        <v>0</v>
      </c>
      <c r="U74" s="101"/>
      <c r="V74" s="81">
        <f t="shared" si="91"/>
        <v>0</v>
      </c>
      <c r="W74" s="79"/>
      <c r="X74" s="85">
        <f t="shared" si="25"/>
        <v>0</v>
      </c>
      <c r="Y74" s="83">
        <f t="shared" si="92"/>
        <v>0</v>
      </c>
      <c r="Z74" s="394">
        <f>IF(Q73="初 年 度",Y74,0)</f>
        <v>0</v>
      </c>
      <c r="AA74" s="395">
        <f>IF(Q73="次 年 度",Y74,0)</f>
        <v>0</v>
      </c>
      <c r="AB74" s="443"/>
      <c r="AC74" s="126" t="s">
        <v>208</v>
      </c>
      <c r="AD74" s="75">
        <f t="shared" si="26"/>
        <v>0</v>
      </c>
      <c r="AE74" s="424"/>
      <c r="AF74" s="370"/>
      <c r="AG74" s="91"/>
      <c r="AH74" s="94">
        <f t="shared" si="27"/>
        <v>0</v>
      </c>
      <c r="AI74" s="96">
        <f>IF(AG73&gt;0,INT((AG74-FM74)/2),AF74-FM74)</f>
        <v>0</v>
      </c>
      <c r="AJ74" s="96">
        <f>IF(Q73="初 年 度",AI74,0)</f>
        <v>0</v>
      </c>
      <c r="AK74" s="421">
        <f>IF(Q73="次 年 度",AI74,0)</f>
        <v>0</v>
      </c>
      <c r="AL74" s="443"/>
      <c r="AM74" s="81" t="str">
        <f>IF(AO74="","",VLOOKUP(L73,'リスト（けさない）'!$AA$3:$AB$29,2,0))</f>
        <v/>
      </c>
      <c r="AN74" s="94">
        <f t="shared" si="28"/>
        <v>0</v>
      </c>
      <c r="AO74" s="101"/>
      <c r="AP74" s="106">
        <f t="shared" si="93"/>
        <v>0</v>
      </c>
      <c r="AQ74" s="91"/>
      <c r="AR74" s="110">
        <f t="shared" si="30"/>
        <v>0</v>
      </c>
      <c r="AS74" s="334">
        <f t="shared" si="69"/>
        <v>0</v>
      </c>
      <c r="AT74" s="334">
        <f>IF(Q73="初 年 度",AS74,0)</f>
        <v>0</v>
      </c>
      <c r="AU74" s="337">
        <f>IF(Q73="次 年 度",AS74,0)</f>
        <v>0</v>
      </c>
      <c r="AV74" s="475"/>
      <c r="AW74" s="126" t="s">
        <v>208</v>
      </c>
      <c r="AX74" s="94">
        <f t="shared" si="31"/>
        <v>0</v>
      </c>
      <c r="AY74" s="101"/>
      <c r="AZ74" s="370"/>
      <c r="BA74" s="91"/>
      <c r="BB74" s="94">
        <f t="shared" si="32"/>
        <v>0</v>
      </c>
      <c r="BC74" s="80">
        <f t="shared" si="63"/>
        <v>0</v>
      </c>
      <c r="BD74" s="83">
        <f>IF(Q73="初 年 度",BC74,0)</f>
        <v>0</v>
      </c>
      <c r="BE74" s="122">
        <f>IF(Q73="次 年 度",BC74,0)</f>
        <v>0</v>
      </c>
      <c r="BF74" s="475"/>
      <c r="BG74" s="126" t="s">
        <v>208</v>
      </c>
      <c r="BH74" s="94">
        <f t="shared" si="33"/>
        <v>0</v>
      </c>
      <c r="BI74" s="101"/>
      <c r="BJ74" s="370"/>
      <c r="BK74" s="91"/>
      <c r="BL74" s="94">
        <f t="shared" si="34"/>
        <v>0</v>
      </c>
      <c r="BM74" s="83">
        <f t="shared" si="70"/>
        <v>0</v>
      </c>
      <c r="BN74" s="83">
        <f>IF(Q73="初 年 度",BM74,0)</f>
        <v>0</v>
      </c>
      <c r="BO74" s="122">
        <f>IF(Q73="次 年 度",BM74,0)</f>
        <v>0</v>
      </c>
      <c r="BP74" s="475"/>
      <c r="BQ74" s="378" t="s">
        <v>208</v>
      </c>
      <c r="BR74" s="94">
        <f t="shared" si="35"/>
        <v>0</v>
      </c>
      <c r="BS74" s="101"/>
      <c r="BT74" s="370"/>
      <c r="BU74" s="91"/>
      <c r="BV74" s="94">
        <f t="shared" si="36"/>
        <v>0</v>
      </c>
      <c r="BW74" s="83">
        <f t="shared" si="71"/>
        <v>0</v>
      </c>
      <c r="BX74" s="83">
        <f>IF(Q73="初 年 度",BW74,0)</f>
        <v>0</v>
      </c>
      <c r="BY74" s="120">
        <f>IF(Q73="次 年 度",BW74,0)</f>
        <v>0</v>
      </c>
      <c r="BZ74" s="475"/>
      <c r="CA74" s="126" t="s">
        <v>208</v>
      </c>
      <c r="CB74" s="94">
        <f t="shared" si="2"/>
        <v>0</v>
      </c>
      <c r="CC74" s="101"/>
      <c r="CD74" s="370"/>
      <c r="CE74" s="91"/>
      <c r="CF74" s="94">
        <f t="shared" si="37"/>
        <v>0</v>
      </c>
      <c r="CG74" s="83">
        <f t="shared" si="64"/>
        <v>0</v>
      </c>
      <c r="CH74" s="83">
        <f>IF(Q73="初 年 度",CG74,0)</f>
        <v>0</v>
      </c>
      <c r="CI74" s="120">
        <f>IF(Q73="次 年 度",CG74,0)</f>
        <v>0</v>
      </c>
      <c r="CJ74" s="69">
        <f t="shared" si="94"/>
        <v>0</v>
      </c>
      <c r="CK74" s="81">
        <f t="shared" si="95"/>
        <v>0</v>
      </c>
      <c r="CL74" s="81">
        <f t="shared" si="96"/>
        <v>0</v>
      </c>
      <c r="CM74" s="85">
        <f t="shared" si="97"/>
        <v>0</v>
      </c>
      <c r="CN74" s="81">
        <f t="shared" si="98"/>
        <v>0</v>
      </c>
      <c r="CO74" s="132">
        <f t="shared" si="99"/>
        <v>0</v>
      </c>
      <c r="CP74" s="475"/>
      <c r="CQ74" s="80" t="str">
        <f>IF(CS74="","",VLOOKUP(L73,'リスト（けさない）'!$AD$3:$AE$29,2,0))</f>
        <v/>
      </c>
      <c r="CR74" s="75">
        <f t="shared" si="38"/>
        <v>0</v>
      </c>
      <c r="CS74" s="101"/>
      <c r="CT74" s="81">
        <f t="shared" si="65"/>
        <v>0</v>
      </c>
      <c r="CU74" s="91"/>
      <c r="CV74" s="81">
        <f t="shared" si="39"/>
        <v>0</v>
      </c>
      <c r="CW74" s="80">
        <f t="shared" si="72"/>
        <v>0</v>
      </c>
      <c r="CX74" s="83">
        <f>IF(Q73="初 年 度",CW74,0)</f>
        <v>0</v>
      </c>
      <c r="CY74" s="120">
        <f>IF(Q73="次 年 度",CW74,0)</f>
        <v>0</v>
      </c>
      <c r="CZ74" s="475"/>
      <c r="DA74" s="126" t="s">
        <v>208</v>
      </c>
      <c r="DB74" s="75">
        <f t="shared" si="40"/>
        <v>0</v>
      </c>
      <c r="DC74" s="101"/>
      <c r="DD74" s="370"/>
      <c r="DE74" s="91"/>
      <c r="DF74" s="94">
        <f t="shared" si="41"/>
        <v>0</v>
      </c>
      <c r="DG74" s="83">
        <f t="shared" si="66"/>
        <v>0</v>
      </c>
      <c r="DH74" s="83">
        <f>IF(Q73="初 年 度",DG74,0)</f>
        <v>0</v>
      </c>
      <c r="DI74" s="120">
        <f>IF(Q73="次 年 度",DG74,0)</f>
        <v>0</v>
      </c>
      <c r="DJ74" s="475"/>
      <c r="DK74" s="126" t="s">
        <v>208</v>
      </c>
      <c r="DL74" s="75">
        <f t="shared" si="42"/>
        <v>0</v>
      </c>
      <c r="DM74" s="101"/>
      <c r="DN74" s="370"/>
      <c r="DO74" s="91"/>
      <c r="DP74" s="94">
        <f t="shared" si="43"/>
        <v>0</v>
      </c>
      <c r="DQ74" s="83">
        <f t="shared" si="73"/>
        <v>0</v>
      </c>
      <c r="DR74" s="83">
        <f>IF(Q73="初 年 度",DQ74,0)</f>
        <v>0</v>
      </c>
      <c r="DS74" s="120">
        <f>IF(Q73="次 年 度",DQ74,0)</f>
        <v>0</v>
      </c>
      <c r="DT74" s="475"/>
      <c r="DU74" s="126" t="s">
        <v>208</v>
      </c>
      <c r="DV74" s="75">
        <f t="shared" si="44"/>
        <v>0</v>
      </c>
      <c r="DW74" s="101"/>
      <c r="DX74" s="370"/>
      <c r="DY74" s="91"/>
      <c r="DZ74" s="94">
        <f t="shared" si="45"/>
        <v>0</v>
      </c>
      <c r="EA74" s="83">
        <f t="shared" si="67"/>
        <v>0</v>
      </c>
      <c r="EB74" s="83">
        <f>IF(Q73="初 年 度",EA74,0)</f>
        <v>0</v>
      </c>
      <c r="EC74" s="120">
        <f>IF(Q73="次 年 度",EA74,0)</f>
        <v>0</v>
      </c>
      <c r="ED74" s="475"/>
      <c r="EE74" s="126" t="s">
        <v>208</v>
      </c>
      <c r="EF74" s="75">
        <f t="shared" si="46"/>
        <v>0</v>
      </c>
      <c r="EG74" s="101"/>
      <c r="EH74" s="370"/>
      <c r="EI74" s="91"/>
      <c r="EJ74" s="94">
        <f t="shared" si="47"/>
        <v>0</v>
      </c>
      <c r="EK74" s="83">
        <f t="shared" si="74"/>
        <v>0</v>
      </c>
      <c r="EL74" s="83">
        <f>IF(Q73="初 年 度",EK74,0)</f>
        <v>0</v>
      </c>
      <c r="EM74" s="120">
        <f>IF(Q73="次 年 度",EK74,0)</f>
        <v>0</v>
      </c>
      <c r="EN74" s="69">
        <f t="shared" si="100"/>
        <v>0</v>
      </c>
      <c r="EO74" s="83">
        <f t="shared" si="101"/>
        <v>0</v>
      </c>
      <c r="EP74" s="85">
        <f t="shared" si="102"/>
        <v>0</v>
      </c>
      <c r="EQ74" s="85">
        <f t="shared" si="103"/>
        <v>0</v>
      </c>
      <c r="ER74" s="85">
        <f t="shared" si="104"/>
        <v>0</v>
      </c>
      <c r="ES74" s="119">
        <f t="shared" si="105"/>
        <v>0</v>
      </c>
      <c r="ET74" s="138">
        <f t="shared" si="106"/>
        <v>0</v>
      </c>
      <c r="EU74" s="123">
        <f t="shared" si="107"/>
        <v>0</v>
      </c>
      <c r="EV74" s="85">
        <f t="shared" si="108"/>
        <v>0</v>
      </c>
      <c r="EW74" s="85">
        <f t="shared" si="109"/>
        <v>0</v>
      </c>
      <c r="EX74" s="81">
        <f t="shared" si="110"/>
        <v>0</v>
      </c>
      <c r="EY74" s="132">
        <f t="shared" si="111"/>
        <v>0</v>
      </c>
      <c r="EZ74" s="71">
        <f>IF(L73="ブルーベリー（普通栽培）",0,220)</f>
        <v>220</v>
      </c>
      <c r="FA74" s="80">
        <f>IF(L73="ブルーベリー（普通栽培）",0,T74+AD74+AN74)</f>
        <v>0</v>
      </c>
      <c r="FB74" s="83">
        <f>IF(L73="ブルーベリー（普通栽培）",0,U74+AE74+AO74)</f>
        <v>0</v>
      </c>
      <c r="FC74" s="85">
        <f t="shared" si="68"/>
        <v>0</v>
      </c>
      <c r="FD74" s="85">
        <f t="shared" si="21"/>
        <v>0</v>
      </c>
      <c r="FE74" s="117">
        <f>IF(Q73="初 年 度",FC74-GK74,0)</f>
        <v>0</v>
      </c>
      <c r="FF74" s="118">
        <f>IF(Q73="次 年 度",FC74-GK74,0)</f>
        <v>0</v>
      </c>
      <c r="FG74" s="138">
        <f t="shared" si="114"/>
        <v>0</v>
      </c>
      <c r="FH74" s="85">
        <f t="shared" si="114"/>
        <v>0</v>
      </c>
      <c r="FI74" s="85">
        <f t="shared" si="114"/>
        <v>0</v>
      </c>
      <c r="FJ74" s="132">
        <f t="shared" si="114"/>
        <v>0</v>
      </c>
      <c r="FK74" s="314">
        <f>IF(P73="課税事業者（一般課税）",INT(V74*10/110)+INT(W74*10/110),0)</f>
        <v>0</v>
      </c>
      <c r="FL74" s="93">
        <f t="shared" si="112"/>
        <v>0</v>
      </c>
      <c r="FM74" s="103">
        <f>IF(P73="課税事業者（一般課税）",INT(AG74*0.0909090909090909),0)</f>
        <v>0</v>
      </c>
      <c r="FN74" s="341">
        <f t="shared" si="49"/>
        <v>0</v>
      </c>
      <c r="FO74" s="350">
        <f>IF(P73="課税事業者（一般課税）",INT(AP74*10/110)+INT(AQ74*10/110),0)</f>
        <v>0</v>
      </c>
      <c r="FP74" s="116">
        <f t="shared" si="50"/>
        <v>0</v>
      </c>
      <c r="FQ74" s="347">
        <f>IF(P73="課税事業者（一般課税）",INT(BA74*10/110),0)</f>
        <v>0</v>
      </c>
      <c r="FR74" s="93">
        <f t="shared" si="51"/>
        <v>0</v>
      </c>
      <c r="FS74" s="355">
        <f>IF(P73="課税事業者（一般課税）",INT(BL74*10/110),0)</f>
        <v>0</v>
      </c>
      <c r="FT74" s="104">
        <f t="shared" si="52"/>
        <v>0</v>
      </c>
      <c r="FU74" s="355">
        <f>IF(P73="課税事業者（一般課税）",INT(BV74*10/110),0)</f>
        <v>0</v>
      </c>
      <c r="FV74" s="116">
        <f t="shared" si="53"/>
        <v>0</v>
      </c>
      <c r="FW74" s="355">
        <f>IF(P73="課税事業者（一般課税）",INT(CF74*10/110),0)</f>
        <v>0</v>
      </c>
      <c r="FX74" s="104">
        <f t="shared" si="54"/>
        <v>0</v>
      </c>
      <c r="FY74" s="347">
        <f>IF(P73="課税事業者（一般課税）",INT(CT74*10/110)+INT(CU74*10/110),0)</f>
        <v>0</v>
      </c>
      <c r="FZ74" s="93">
        <f t="shared" si="55"/>
        <v>0</v>
      </c>
      <c r="GA74" s="355">
        <f>IF(P73="課税事業者（一般課税）",INT(DF74*10/110),0)</f>
        <v>0</v>
      </c>
      <c r="GB74" s="104">
        <f t="shared" si="56"/>
        <v>0</v>
      </c>
      <c r="GC74" s="354">
        <f>IF(P73="課税事業者（一般課税）",INT(DL74*10/110),0)</f>
        <v>0</v>
      </c>
      <c r="GD74" s="93">
        <f t="shared" si="57"/>
        <v>0</v>
      </c>
      <c r="GE74" s="355">
        <f>IF(P73="課税事業者（一般課税）",INT(DZ74*10/110),0)</f>
        <v>0</v>
      </c>
      <c r="GF74" s="116">
        <f t="shared" si="58"/>
        <v>0</v>
      </c>
      <c r="GG74" s="354">
        <f>IF(P73="課税事業者（一般課税）",INT(EJ74*10/110),0)</f>
        <v>0</v>
      </c>
      <c r="GH74" s="116">
        <f t="shared" si="59"/>
        <v>0</v>
      </c>
      <c r="GI74" s="114">
        <f t="shared" si="115"/>
        <v>0</v>
      </c>
      <c r="GJ74" s="116">
        <f t="shared" si="115"/>
        <v>0</v>
      </c>
      <c r="GK74" s="354">
        <f>IF(P73="課税事業者（一般課税）",INT(FC74*10/110),0)</f>
        <v>0</v>
      </c>
      <c r="GL74" s="139">
        <f t="shared" si="61"/>
        <v>0</v>
      </c>
      <c r="GM74" s="695"/>
    </row>
    <row r="75" spans="1:195" ht="20.100000000000001" customHeight="1">
      <c r="A75" s="667" t="str">
        <f t="shared" ref="A75" si="128">+A73</f>
        <v>北海道</v>
      </c>
      <c r="B75" s="521"/>
      <c r="C75" s="629">
        <f t="shared" si="62"/>
        <v>31</v>
      </c>
      <c r="D75" s="685"/>
      <c r="E75" s="317" t="s">
        <v>258</v>
      </c>
      <c r="F75" s="680"/>
      <c r="G75" s="686"/>
      <c r="H75" s="682"/>
      <c r="I75" s="543"/>
      <c r="J75" s="698"/>
      <c r="K75" s="684"/>
      <c r="L75" s="683"/>
      <c r="M75" s="684"/>
      <c r="N75" s="468" t="e">
        <f t="shared" si="23"/>
        <v>#DIV/0!</v>
      </c>
      <c r="O75" s="689" t="str">
        <f>IF(L75="","",VLOOKUP(L75,'リスト（けさない）'!$Q$3:$R$29,2,0))</f>
        <v/>
      </c>
      <c r="P75" s="700"/>
      <c r="Q75" s="536"/>
      <c r="R75" s="473"/>
      <c r="S75" s="251" t="str">
        <f>IF(U75="","",VLOOKUP(L75,'リスト（けさない）'!$X$3:$Y$29,2,0))</f>
        <v/>
      </c>
      <c r="T75" s="243">
        <f t="shared" si="24"/>
        <v>0</v>
      </c>
      <c r="U75" s="244"/>
      <c r="V75" s="245">
        <f t="shared" si="91"/>
        <v>0</v>
      </c>
      <c r="W75" s="246"/>
      <c r="X75" s="247">
        <f t="shared" si="25"/>
        <v>0</v>
      </c>
      <c r="Y75" s="253">
        <f t="shared" si="92"/>
        <v>0</v>
      </c>
      <c r="Z75" s="332">
        <f>IF(Q75="初 年 度",Y75,0)</f>
        <v>0</v>
      </c>
      <c r="AA75" s="333">
        <f>IF(Q75="次 年 度",Y75,0)</f>
        <v>0</v>
      </c>
      <c r="AB75" s="444"/>
      <c r="AC75" s="124" t="s">
        <v>133</v>
      </c>
      <c r="AD75" s="243">
        <f t="shared" si="26"/>
        <v>0</v>
      </c>
      <c r="AE75" s="425"/>
      <c r="AF75" s="369"/>
      <c r="AG75" s="255"/>
      <c r="AH75" s="248">
        <f t="shared" si="27"/>
        <v>0</v>
      </c>
      <c r="AI75" s="339">
        <f>IF(AG75&gt;0,INT((AG75-FM75)/2),AF75-FM75)</f>
        <v>0</v>
      </c>
      <c r="AJ75" s="335">
        <f>IF(Q75="初 年 度",AI75,0)</f>
        <v>0</v>
      </c>
      <c r="AK75" s="420">
        <f>IF(Q75="次 年 度",AI75,0)</f>
        <v>0</v>
      </c>
      <c r="AL75" s="444"/>
      <c r="AM75" s="245" t="str">
        <f>IF(AO75="","",VLOOKUP(L75,'リスト（けさない）'!$AA$3:$AB$29,2,0))</f>
        <v/>
      </c>
      <c r="AN75" s="248">
        <f t="shared" si="28"/>
        <v>0</v>
      </c>
      <c r="AO75" s="244"/>
      <c r="AP75" s="257">
        <f t="shared" si="93"/>
        <v>0</v>
      </c>
      <c r="AQ75" s="255"/>
      <c r="AR75" s="258">
        <f t="shared" si="30"/>
        <v>0</v>
      </c>
      <c r="AS75" s="338">
        <f t="shared" si="69"/>
        <v>0</v>
      </c>
      <c r="AT75" s="332">
        <f>IF(Q75="初 年 度",AS75,0)</f>
        <v>0</v>
      </c>
      <c r="AU75" s="333">
        <f>IF(Q75="次 年 度",AS75,0)</f>
        <v>0</v>
      </c>
      <c r="AV75" s="476"/>
      <c r="AW75" s="124" t="s">
        <v>208</v>
      </c>
      <c r="AX75" s="248">
        <f t="shared" si="31"/>
        <v>0</v>
      </c>
      <c r="AY75" s="244"/>
      <c r="AZ75" s="369"/>
      <c r="BA75" s="255"/>
      <c r="BB75" s="248">
        <f t="shared" si="32"/>
        <v>0</v>
      </c>
      <c r="BC75" s="338">
        <f t="shared" si="63"/>
        <v>0</v>
      </c>
      <c r="BD75" s="332">
        <f>IF(Q75="初 年 度",BC75,0)</f>
        <v>0</v>
      </c>
      <c r="BE75" s="438">
        <f>IF(Q75="次 年 度",BC75,0)</f>
        <v>0</v>
      </c>
      <c r="BF75" s="476"/>
      <c r="BG75" s="124" t="s">
        <v>208</v>
      </c>
      <c r="BH75" s="248">
        <f t="shared" si="33"/>
        <v>0</v>
      </c>
      <c r="BI75" s="244"/>
      <c r="BJ75" s="369"/>
      <c r="BK75" s="255"/>
      <c r="BL75" s="248">
        <f t="shared" si="34"/>
        <v>0</v>
      </c>
      <c r="BM75" s="339">
        <f t="shared" si="70"/>
        <v>0</v>
      </c>
      <c r="BN75" s="335">
        <f>IF(Q75="初 年 度",BM75,0)</f>
        <v>0</v>
      </c>
      <c r="BO75" s="420">
        <f>IF(Q75="次 年 度",BM75,0)</f>
        <v>0</v>
      </c>
      <c r="BP75" s="476"/>
      <c r="BQ75" s="376" t="s">
        <v>208</v>
      </c>
      <c r="BR75" s="248">
        <f t="shared" si="35"/>
        <v>0</v>
      </c>
      <c r="BS75" s="244"/>
      <c r="BT75" s="369"/>
      <c r="BU75" s="88"/>
      <c r="BV75" s="95">
        <f t="shared" si="36"/>
        <v>0</v>
      </c>
      <c r="BW75" s="339">
        <f t="shared" si="71"/>
        <v>0</v>
      </c>
      <c r="BX75" s="335">
        <f>IF(Q75="初 年 度",BW75,0)</f>
        <v>0</v>
      </c>
      <c r="BY75" s="336">
        <f>IF(Q75="次 年 度",BW75,0)</f>
        <v>0</v>
      </c>
      <c r="BZ75" s="476"/>
      <c r="CA75" s="124" t="s">
        <v>208</v>
      </c>
      <c r="CB75" s="248">
        <f t="shared" si="2"/>
        <v>0</v>
      </c>
      <c r="CC75" s="244"/>
      <c r="CD75" s="369"/>
      <c r="CE75" s="255"/>
      <c r="CF75" s="248">
        <f t="shared" si="37"/>
        <v>0</v>
      </c>
      <c r="CG75" s="338">
        <f t="shared" si="64"/>
        <v>0</v>
      </c>
      <c r="CH75" s="332">
        <f>IF(Q75="初 年 度",CG75,0)</f>
        <v>0</v>
      </c>
      <c r="CI75" s="333">
        <f>IF(Q75="次 年 度",CG75,0)</f>
        <v>0</v>
      </c>
      <c r="CJ75" s="256">
        <f t="shared" si="94"/>
        <v>0</v>
      </c>
      <c r="CK75" s="245">
        <f t="shared" si="95"/>
        <v>0</v>
      </c>
      <c r="CL75" s="245">
        <f t="shared" si="96"/>
        <v>0</v>
      </c>
      <c r="CM75" s="247">
        <f t="shared" si="97"/>
        <v>0</v>
      </c>
      <c r="CN75" s="245">
        <f t="shared" si="98"/>
        <v>0</v>
      </c>
      <c r="CO75" s="266">
        <f t="shared" si="99"/>
        <v>0</v>
      </c>
      <c r="CP75" s="476"/>
      <c r="CQ75" s="251" t="str">
        <f>IF(CS75="","",VLOOKUP(L75,'リスト（けさない）'!$AD$3:$AE$29,2,0))</f>
        <v/>
      </c>
      <c r="CR75" s="243">
        <f t="shared" si="38"/>
        <v>0</v>
      </c>
      <c r="CS75" s="244"/>
      <c r="CT75" s="245">
        <f t="shared" si="65"/>
        <v>0</v>
      </c>
      <c r="CU75" s="255"/>
      <c r="CV75" s="245">
        <f t="shared" si="39"/>
        <v>0</v>
      </c>
      <c r="CW75" s="339">
        <f t="shared" si="72"/>
        <v>0</v>
      </c>
      <c r="CX75" s="335">
        <f>IF(Q75="初 年 度",CW75,0)</f>
        <v>0</v>
      </c>
      <c r="CY75" s="336">
        <f>IF(Q75="次 年 度",CW75,0)</f>
        <v>0</v>
      </c>
      <c r="CZ75" s="476"/>
      <c r="DA75" s="124" t="s">
        <v>133</v>
      </c>
      <c r="DB75" s="243">
        <f t="shared" si="40"/>
        <v>0</v>
      </c>
      <c r="DC75" s="244"/>
      <c r="DD75" s="369"/>
      <c r="DE75" s="255"/>
      <c r="DF75" s="248">
        <f t="shared" si="41"/>
        <v>0</v>
      </c>
      <c r="DG75" s="338">
        <f t="shared" si="66"/>
        <v>0</v>
      </c>
      <c r="DH75" s="332">
        <f>IF(Q75="初 年 度",DG75,0)</f>
        <v>0</v>
      </c>
      <c r="DI75" s="333">
        <f>IF(Q75="次 年 度",DG75,0)</f>
        <v>0</v>
      </c>
      <c r="DJ75" s="476"/>
      <c r="DK75" s="458" t="s">
        <v>133</v>
      </c>
      <c r="DL75" s="243">
        <f t="shared" si="42"/>
        <v>0</v>
      </c>
      <c r="DM75" s="244"/>
      <c r="DN75" s="369"/>
      <c r="DO75" s="255"/>
      <c r="DP75" s="248">
        <f t="shared" si="43"/>
        <v>0</v>
      </c>
      <c r="DQ75" s="339">
        <f t="shared" si="73"/>
        <v>0</v>
      </c>
      <c r="DR75" s="335">
        <f>IF(Q75="初 年 度",DQ75,0)</f>
        <v>0</v>
      </c>
      <c r="DS75" s="336">
        <f>IF(Q75="次 年 度",DQ75,0)</f>
        <v>0</v>
      </c>
      <c r="DT75" s="476"/>
      <c r="DU75" s="458" t="s">
        <v>133</v>
      </c>
      <c r="DV75" s="243">
        <f t="shared" si="44"/>
        <v>0</v>
      </c>
      <c r="DW75" s="244"/>
      <c r="DX75" s="369"/>
      <c r="DY75" s="255"/>
      <c r="DZ75" s="248">
        <f t="shared" si="45"/>
        <v>0</v>
      </c>
      <c r="EA75" s="338">
        <f t="shared" si="67"/>
        <v>0</v>
      </c>
      <c r="EB75" s="332">
        <f>IF(Q75="初 年 度",EA75,0)</f>
        <v>0</v>
      </c>
      <c r="EC75" s="333">
        <f>IF(Q75="次 年 度",EA75,0)</f>
        <v>0</v>
      </c>
      <c r="ED75" s="476"/>
      <c r="EE75" s="458" t="s">
        <v>133</v>
      </c>
      <c r="EF75" s="243">
        <f t="shared" si="46"/>
        <v>0</v>
      </c>
      <c r="EG75" s="244"/>
      <c r="EH75" s="369"/>
      <c r="EI75" s="255"/>
      <c r="EJ75" s="248">
        <f t="shared" si="47"/>
        <v>0</v>
      </c>
      <c r="EK75" s="339">
        <f t="shared" si="74"/>
        <v>0</v>
      </c>
      <c r="EL75" s="335">
        <f>IF(Q75="初 年 度",EK75,0)</f>
        <v>0</v>
      </c>
      <c r="EM75" s="336">
        <f>IF(Q75="次 年 度",EK75,0)</f>
        <v>0</v>
      </c>
      <c r="EN75" s="256">
        <f t="shared" si="100"/>
        <v>0</v>
      </c>
      <c r="EO75" s="247">
        <f t="shared" si="101"/>
        <v>0</v>
      </c>
      <c r="EP75" s="247">
        <f t="shared" si="102"/>
        <v>0</v>
      </c>
      <c r="EQ75" s="247">
        <f t="shared" si="103"/>
        <v>0</v>
      </c>
      <c r="ER75" s="247">
        <f t="shared" si="104"/>
        <v>0</v>
      </c>
      <c r="ES75" s="259">
        <f t="shared" si="105"/>
        <v>0</v>
      </c>
      <c r="ET75" s="272">
        <f t="shared" si="106"/>
        <v>0</v>
      </c>
      <c r="EU75" s="264">
        <f t="shared" si="107"/>
        <v>0</v>
      </c>
      <c r="EV75" s="247">
        <f t="shared" si="108"/>
        <v>0</v>
      </c>
      <c r="EW75" s="247">
        <f t="shared" si="109"/>
        <v>0</v>
      </c>
      <c r="EX75" s="245">
        <f t="shared" si="110"/>
        <v>0</v>
      </c>
      <c r="EY75" s="266">
        <f t="shared" si="111"/>
        <v>0</v>
      </c>
      <c r="EZ75" s="383">
        <f>IF(L75="ブルーベリー（普通栽培）",0,220)</f>
        <v>220</v>
      </c>
      <c r="FA75" s="247">
        <f>IF(L75="ブルーベリー（普通栽培）",0,T75+AD75+AN75)</f>
        <v>0</v>
      </c>
      <c r="FB75" s="247">
        <f>IF(L75="ブルーベリー（普通栽培）",0,U75+AE75+AO75)</f>
        <v>0</v>
      </c>
      <c r="FC75" s="247">
        <f t="shared" si="68"/>
        <v>0</v>
      </c>
      <c r="FD75" s="247">
        <f t="shared" si="21"/>
        <v>0</v>
      </c>
      <c r="FE75" s="247">
        <f>IF(Q75="初 年 度",FC75-GK75,0)</f>
        <v>0</v>
      </c>
      <c r="FF75" s="259">
        <f>IF(Q75="次 年 度",FC75-GK75,0)</f>
        <v>0</v>
      </c>
      <c r="FG75" s="135">
        <f t="shared" si="114"/>
        <v>0</v>
      </c>
      <c r="FH75" s="82">
        <f t="shared" si="114"/>
        <v>0</v>
      </c>
      <c r="FI75" s="82">
        <f t="shared" si="114"/>
        <v>0</v>
      </c>
      <c r="FJ75" s="129">
        <f t="shared" si="114"/>
        <v>0</v>
      </c>
      <c r="FK75" s="228">
        <f>IF(P75="課税事業者（一般課税）",INT(V75*10/110)+INT(W75*10/110),0)</f>
        <v>0</v>
      </c>
      <c r="FL75" s="277">
        <f t="shared" si="112"/>
        <v>0</v>
      </c>
      <c r="FM75" s="278">
        <f>IF(P75="課税事業者（一般課税）",INT(AG75*0.0909090909090909),0)</f>
        <v>0</v>
      </c>
      <c r="FN75" s="342">
        <f t="shared" si="49"/>
        <v>0</v>
      </c>
      <c r="FO75" s="232">
        <f>IF(P75="課税事業者（一般課税）",INT(AP75*10/110)+INT(AQ75*10/110),0)</f>
        <v>0</v>
      </c>
      <c r="FP75" s="281">
        <f t="shared" si="50"/>
        <v>0</v>
      </c>
      <c r="FQ75" s="340">
        <f>IF(P75="課税事業者（一般課税）",INT(BA75*10/110),0)</f>
        <v>0</v>
      </c>
      <c r="FR75" s="277">
        <f t="shared" si="51"/>
        <v>0</v>
      </c>
      <c r="FS75" s="230">
        <f>IF(P75="課税事業者（一般課税）",INT(BL75*10/110),0)</f>
        <v>0</v>
      </c>
      <c r="FT75" s="279">
        <f t="shared" si="52"/>
        <v>0</v>
      </c>
      <c r="FU75" s="230">
        <f>IF(P75="課税事業者（一般課税）",INT(BV75*10/110),0)</f>
        <v>0</v>
      </c>
      <c r="FV75" s="281">
        <f t="shared" si="53"/>
        <v>0</v>
      </c>
      <c r="FW75" s="230">
        <f>IF(P75="課税事業者（一般課税）",INT(CF75*10/110),0)</f>
        <v>0</v>
      </c>
      <c r="FX75" s="279">
        <f t="shared" si="54"/>
        <v>0</v>
      </c>
      <c r="FY75" s="340">
        <f>IF(P75="課税事業者（一般課税）",INT(CT75*10/110)+INT(CU75*10/110),0)</f>
        <v>0</v>
      </c>
      <c r="FZ75" s="277">
        <f t="shared" si="55"/>
        <v>0</v>
      </c>
      <c r="GA75" s="230">
        <f>IF(P75="課税事業者（一般課税）",INT(DF75*10/110),0)</f>
        <v>0</v>
      </c>
      <c r="GB75" s="279">
        <f t="shared" si="56"/>
        <v>0</v>
      </c>
      <c r="GC75" s="353">
        <f>IF(P75="課税事業者（一般課税）",INT(DP75*10/110),0)</f>
        <v>0</v>
      </c>
      <c r="GD75" s="277">
        <f t="shared" si="57"/>
        <v>0</v>
      </c>
      <c r="GE75" s="230">
        <f>IF(P75="課税事業者（一般課税）",INT(DZ75*10/110),0)</f>
        <v>0</v>
      </c>
      <c r="GF75" s="281">
        <f t="shared" si="58"/>
        <v>0</v>
      </c>
      <c r="GG75" s="353">
        <f>IF(P75="課税事業者（一般課税）",INT(EJ75*10/110),0)</f>
        <v>0</v>
      </c>
      <c r="GH75" s="281">
        <f t="shared" si="59"/>
        <v>0</v>
      </c>
      <c r="GI75" s="280">
        <f t="shared" si="115"/>
        <v>0</v>
      </c>
      <c r="GJ75" s="281">
        <f t="shared" si="115"/>
        <v>0</v>
      </c>
      <c r="GK75" s="353">
        <f>IF(P75="課税事業者（一般課税）",INT(FC75*10/110),0)</f>
        <v>0</v>
      </c>
      <c r="GL75" s="287">
        <f t="shared" si="61"/>
        <v>0</v>
      </c>
      <c r="GM75" s="694"/>
    </row>
    <row r="76" spans="1:195" ht="20.100000000000001" customHeight="1">
      <c r="A76" s="668"/>
      <c r="B76" s="522"/>
      <c r="C76" s="669"/>
      <c r="D76" s="673"/>
      <c r="E76" s="316" t="s">
        <v>256</v>
      </c>
      <c r="F76" s="675"/>
      <c r="G76" s="541"/>
      <c r="H76" s="543"/>
      <c r="I76" s="697"/>
      <c r="J76" s="699"/>
      <c r="K76" s="552"/>
      <c r="L76" s="541"/>
      <c r="M76" s="552"/>
      <c r="N76" s="467" t="e">
        <f t="shared" si="23"/>
        <v>#DIV/0!</v>
      </c>
      <c r="O76" s="690"/>
      <c r="P76" s="537"/>
      <c r="Q76" s="537"/>
      <c r="R76" s="89"/>
      <c r="S76" s="80" t="str">
        <f>IF(U76="","",VLOOKUP(L75,'リスト（けさない）'!$X$3:$Y$29,2,0))</f>
        <v/>
      </c>
      <c r="T76" s="74">
        <f t="shared" si="24"/>
        <v>0</v>
      </c>
      <c r="U76" s="100"/>
      <c r="V76" s="80">
        <f t="shared" si="91"/>
        <v>0</v>
      </c>
      <c r="W76" s="78"/>
      <c r="X76" s="83">
        <f t="shared" si="25"/>
        <v>0</v>
      </c>
      <c r="Y76" s="83">
        <f t="shared" si="92"/>
        <v>0</v>
      </c>
      <c r="Z76" s="394">
        <f>IF(Q75="初 年 度",Y76,0)</f>
        <v>0</v>
      </c>
      <c r="AA76" s="395">
        <f>IF(Q75="次 年 度",Y76,0)</f>
        <v>0</v>
      </c>
      <c r="AB76" s="445"/>
      <c r="AC76" s="125" t="s">
        <v>133</v>
      </c>
      <c r="AD76" s="74">
        <f t="shared" si="26"/>
        <v>0</v>
      </c>
      <c r="AE76" s="426"/>
      <c r="AF76" s="370"/>
      <c r="AG76" s="89"/>
      <c r="AH76" s="96">
        <f t="shared" si="27"/>
        <v>0</v>
      </c>
      <c r="AI76" s="96">
        <f>IF(AG75&gt;0,INT((AG76-FM76)/2),AF76-FM76)</f>
        <v>0</v>
      </c>
      <c r="AJ76" s="96">
        <f>IF(Q75="初 年 度",AI76,0)</f>
        <v>0</v>
      </c>
      <c r="AK76" s="421">
        <f>IF(Q75="次 年 度",AI76,0)</f>
        <v>0</v>
      </c>
      <c r="AL76" s="445"/>
      <c r="AM76" s="80" t="str">
        <f>IF(AO76="","",VLOOKUP(L75,'リスト（けさない）'!$AA$3:$AB$29,2,0))</f>
        <v/>
      </c>
      <c r="AN76" s="96">
        <f t="shared" si="28"/>
        <v>0</v>
      </c>
      <c r="AO76" s="100"/>
      <c r="AP76" s="107">
        <f t="shared" si="93"/>
        <v>0</v>
      </c>
      <c r="AQ76" s="89"/>
      <c r="AR76" s="111">
        <f t="shared" si="30"/>
        <v>0</v>
      </c>
      <c r="AS76" s="334">
        <f t="shared" si="69"/>
        <v>0</v>
      </c>
      <c r="AT76" s="334">
        <f>IF(Q75="初 年 度",AS76,0)</f>
        <v>0</v>
      </c>
      <c r="AU76" s="337">
        <f>IF(Q75="次 年 度",AS76,0)</f>
        <v>0</v>
      </c>
      <c r="AV76" s="477"/>
      <c r="AW76" s="125" t="s">
        <v>208</v>
      </c>
      <c r="AX76" s="96">
        <f t="shared" si="31"/>
        <v>0</v>
      </c>
      <c r="AY76" s="100"/>
      <c r="AZ76" s="365"/>
      <c r="BA76" s="89"/>
      <c r="BB76" s="96">
        <f t="shared" si="32"/>
        <v>0</v>
      </c>
      <c r="BC76" s="80">
        <f t="shared" si="63"/>
        <v>0</v>
      </c>
      <c r="BD76" s="83">
        <f>IF(Q75="初 年 度",BC76,0)</f>
        <v>0</v>
      </c>
      <c r="BE76" s="122">
        <f>IF(Q75="次 年 度",BC76,0)</f>
        <v>0</v>
      </c>
      <c r="BF76" s="477"/>
      <c r="BG76" s="125" t="s">
        <v>208</v>
      </c>
      <c r="BH76" s="96">
        <f t="shared" si="33"/>
        <v>0</v>
      </c>
      <c r="BI76" s="100"/>
      <c r="BJ76" s="365"/>
      <c r="BK76" s="89"/>
      <c r="BL76" s="96">
        <f t="shared" si="34"/>
        <v>0</v>
      </c>
      <c r="BM76" s="83">
        <f t="shared" si="70"/>
        <v>0</v>
      </c>
      <c r="BN76" s="83">
        <f>IF(Q75="初 年 度",BM76,0)</f>
        <v>0</v>
      </c>
      <c r="BO76" s="122">
        <f>IF(Q75="次 年 度",BM76,0)</f>
        <v>0</v>
      </c>
      <c r="BP76" s="477"/>
      <c r="BQ76" s="375" t="s">
        <v>208</v>
      </c>
      <c r="BR76" s="96">
        <f t="shared" si="35"/>
        <v>0</v>
      </c>
      <c r="BS76" s="100"/>
      <c r="BT76" s="365"/>
      <c r="BU76" s="89"/>
      <c r="BV76" s="96">
        <f t="shared" si="36"/>
        <v>0</v>
      </c>
      <c r="BW76" s="83">
        <f t="shared" si="71"/>
        <v>0</v>
      </c>
      <c r="BX76" s="83">
        <f>IF(Q75="初 年 度",BW76,0)</f>
        <v>0</v>
      </c>
      <c r="BY76" s="120">
        <f>IF(Q75="次 年 度",BW76,0)</f>
        <v>0</v>
      </c>
      <c r="BZ76" s="477"/>
      <c r="CA76" s="125" t="s">
        <v>228</v>
      </c>
      <c r="CB76" s="96">
        <f t="shared" si="2"/>
        <v>0</v>
      </c>
      <c r="CC76" s="100"/>
      <c r="CD76" s="365"/>
      <c r="CE76" s="89"/>
      <c r="CF76" s="96">
        <f t="shared" si="37"/>
        <v>0</v>
      </c>
      <c r="CG76" s="83">
        <f t="shared" si="64"/>
        <v>0</v>
      </c>
      <c r="CH76" s="83">
        <f>IF(Q75="初 年 度",CG76,0)</f>
        <v>0</v>
      </c>
      <c r="CI76" s="120">
        <f>IF(Q75="次 年 度",CG76,0)</f>
        <v>0</v>
      </c>
      <c r="CJ76" s="71">
        <f t="shared" si="94"/>
        <v>0</v>
      </c>
      <c r="CK76" s="80">
        <f t="shared" si="95"/>
        <v>0</v>
      </c>
      <c r="CL76" s="80">
        <f t="shared" si="96"/>
        <v>0</v>
      </c>
      <c r="CM76" s="83">
        <f t="shared" si="97"/>
        <v>0</v>
      </c>
      <c r="CN76" s="80">
        <f t="shared" si="98"/>
        <v>0</v>
      </c>
      <c r="CO76" s="130">
        <f t="shared" si="99"/>
        <v>0</v>
      </c>
      <c r="CP76" s="477"/>
      <c r="CQ76" s="81" t="str">
        <f>IF(CS76="","",VLOOKUP(L75,'リスト（けさない）'!$AD$3:$AE$29,2,0))</f>
        <v/>
      </c>
      <c r="CR76" s="74">
        <f t="shared" si="38"/>
        <v>0</v>
      </c>
      <c r="CS76" s="100"/>
      <c r="CT76" s="80">
        <f t="shared" si="65"/>
        <v>0</v>
      </c>
      <c r="CU76" s="89"/>
      <c r="CV76" s="80">
        <f t="shared" si="39"/>
        <v>0</v>
      </c>
      <c r="CW76" s="80">
        <f t="shared" si="72"/>
        <v>0</v>
      </c>
      <c r="CX76" s="83">
        <f>IF(Q75="初 年 度",CW76,0)</f>
        <v>0</v>
      </c>
      <c r="CY76" s="120">
        <f>IF(Q75="次 年 度",CW76,0)</f>
        <v>0</v>
      </c>
      <c r="CZ76" s="477"/>
      <c r="DA76" s="125" t="s">
        <v>133</v>
      </c>
      <c r="DB76" s="74">
        <f t="shared" si="40"/>
        <v>0</v>
      </c>
      <c r="DC76" s="100"/>
      <c r="DD76" s="365"/>
      <c r="DE76" s="89"/>
      <c r="DF76" s="96">
        <f t="shared" si="41"/>
        <v>0</v>
      </c>
      <c r="DG76" s="334">
        <f t="shared" si="66"/>
        <v>0</v>
      </c>
      <c r="DH76" s="334">
        <f>IF(Q75="初 年 度",DG76,0)</f>
        <v>0</v>
      </c>
      <c r="DI76" s="337">
        <f>IF(Q75="次 年 度",DG76,0)</f>
        <v>0</v>
      </c>
      <c r="DJ76" s="477"/>
      <c r="DK76" s="125" t="s">
        <v>133</v>
      </c>
      <c r="DL76" s="74">
        <f t="shared" si="42"/>
        <v>0</v>
      </c>
      <c r="DM76" s="100"/>
      <c r="DN76" s="365"/>
      <c r="DO76" s="89"/>
      <c r="DP76" s="96">
        <f t="shared" si="43"/>
        <v>0</v>
      </c>
      <c r="DQ76" s="83">
        <f t="shared" si="73"/>
        <v>0</v>
      </c>
      <c r="DR76" s="83">
        <f>IF(Q75="初 年 度",DQ76,0)</f>
        <v>0</v>
      </c>
      <c r="DS76" s="120">
        <f>IF(Q75="次 年 度",DQ76,0)</f>
        <v>0</v>
      </c>
      <c r="DT76" s="477"/>
      <c r="DU76" s="125" t="s">
        <v>133</v>
      </c>
      <c r="DV76" s="74">
        <f t="shared" si="44"/>
        <v>0</v>
      </c>
      <c r="DW76" s="100"/>
      <c r="DX76" s="365"/>
      <c r="DY76" s="89"/>
      <c r="DZ76" s="96">
        <f t="shared" si="45"/>
        <v>0</v>
      </c>
      <c r="EA76" s="83">
        <f t="shared" si="67"/>
        <v>0</v>
      </c>
      <c r="EB76" s="83">
        <f>IF(Q75="初 年 度",EA76,0)</f>
        <v>0</v>
      </c>
      <c r="EC76" s="120">
        <f>IF(Q75="次 年 度",EA76,0)</f>
        <v>0</v>
      </c>
      <c r="ED76" s="477"/>
      <c r="EE76" s="125" t="s">
        <v>133</v>
      </c>
      <c r="EF76" s="74">
        <f t="shared" si="46"/>
        <v>0</v>
      </c>
      <c r="EG76" s="100"/>
      <c r="EH76" s="365"/>
      <c r="EI76" s="89"/>
      <c r="EJ76" s="96">
        <f t="shared" si="47"/>
        <v>0</v>
      </c>
      <c r="EK76" s="83">
        <f t="shared" si="74"/>
        <v>0</v>
      </c>
      <c r="EL76" s="83">
        <f>IF(Q75="初 年 度",EK76,0)</f>
        <v>0</v>
      </c>
      <c r="EM76" s="120">
        <f>IF(Q75="次 年 度",EK76,0)</f>
        <v>0</v>
      </c>
      <c r="EN76" s="71">
        <f t="shared" si="100"/>
        <v>0</v>
      </c>
      <c r="EO76" s="83">
        <f t="shared" si="101"/>
        <v>0</v>
      </c>
      <c r="EP76" s="83">
        <f t="shared" si="102"/>
        <v>0</v>
      </c>
      <c r="EQ76" s="83">
        <f t="shared" si="103"/>
        <v>0</v>
      </c>
      <c r="ER76" s="83">
        <f t="shared" si="104"/>
        <v>0</v>
      </c>
      <c r="ES76" s="120">
        <f t="shared" si="105"/>
        <v>0</v>
      </c>
      <c r="ET76" s="136">
        <f t="shared" si="106"/>
        <v>0</v>
      </c>
      <c r="EU76" s="122">
        <f t="shared" si="107"/>
        <v>0</v>
      </c>
      <c r="EV76" s="83">
        <f t="shared" si="108"/>
        <v>0</v>
      </c>
      <c r="EW76" s="83">
        <f t="shared" si="109"/>
        <v>0</v>
      </c>
      <c r="EX76" s="80">
        <f t="shared" si="110"/>
        <v>0</v>
      </c>
      <c r="EY76" s="130">
        <f t="shared" si="111"/>
        <v>0</v>
      </c>
      <c r="EZ76" s="71">
        <f>IF(L75="ブルーベリー（普通栽培）",0,220)</f>
        <v>220</v>
      </c>
      <c r="FA76" s="80">
        <f>IF(L75="ブルーベリー（普通栽培）",0,T76+AD76+AN76)</f>
        <v>0</v>
      </c>
      <c r="FB76" s="83">
        <f>IF(L75="ブルーベリー（普通栽培）",0,U76+AE76+AO76)</f>
        <v>0</v>
      </c>
      <c r="FC76" s="83">
        <f t="shared" si="68"/>
        <v>0</v>
      </c>
      <c r="FD76" s="83">
        <f t="shared" si="21"/>
        <v>0</v>
      </c>
      <c r="FE76" s="117">
        <f>IF(Q75="初 年 度",FC76-GK76,0)</f>
        <v>0</v>
      </c>
      <c r="FF76" s="118">
        <f>IF(Q75="次 年 度",FC76-GK76,0)</f>
        <v>0</v>
      </c>
      <c r="FG76" s="136">
        <f t="shared" si="114"/>
        <v>0</v>
      </c>
      <c r="FH76" s="83">
        <f t="shared" si="114"/>
        <v>0</v>
      </c>
      <c r="FI76" s="83">
        <f t="shared" si="114"/>
        <v>0</v>
      </c>
      <c r="FJ76" s="130">
        <f t="shared" si="114"/>
        <v>0</v>
      </c>
      <c r="FK76" s="314">
        <f>IF(P75="課税事業者（一般課税）",INT(V76*10/110)+INT(W76*10/110),0)</f>
        <v>0</v>
      </c>
      <c r="FL76" s="92">
        <f t="shared" si="112"/>
        <v>0</v>
      </c>
      <c r="FM76" s="102">
        <f>IF(P75="課税事業者（一般課税）",INT(AG76*0.0909090909090909),0)</f>
        <v>0</v>
      </c>
      <c r="FN76" s="343">
        <f t="shared" si="49"/>
        <v>0</v>
      </c>
      <c r="FO76" s="350">
        <f>IF(P75="課税事業者（一般課税）",INT(AP76*10/110)+INT(AQ76*10/110),0)</f>
        <v>0</v>
      </c>
      <c r="FP76" s="115">
        <f t="shared" si="50"/>
        <v>0</v>
      </c>
      <c r="FQ76" s="347">
        <f>IF(P75="課税事業者（一般課税）",INT(BA76*10/110),0)</f>
        <v>0</v>
      </c>
      <c r="FR76" s="92">
        <f t="shared" si="51"/>
        <v>0</v>
      </c>
      <c r="FS76" s="355">
        <f>IF(P75="課税事業者（一般課税）",INT(BL76*10/110),0)</f>
        <v>0</v>
      </c>
      <c r="FT76" s="105">
        <f t="shared" si="52"/>
        <v>0</v>
      </c>
      <c r="FU76" s="355">
        <f>IF(P75="課税事業者（一般課税）",INT(BV76*10/110),0)</f>
        <v>0</v>
      </c>
      <c r="FV76" s="115">
        <f t="shared" si="53"/>
        <v>0</v>
      </c>
      <c r="FW76" s="355">
        <f>IF(P75="課税事業者（一般課税）",INT(CF76*10/110),0)</f>
        <v>0</v>
      </c>
      <c r="FX76" s="105">
        <f t="shared" si="54"/>
        <v>0</v>
      </c>
      <c r="FY76" s="347">
        <f>IF(P75="課税事業者（一般課税）",INT(CT76*10/110)+INT(CU76*10/110),0)</f>
        <v>0</v>
      </c>
      <c r="FZ76" s="92">
        <f t="shared" si="55"/>
        <v>0</v>
      </c>
      <c r="GA76" s="355">
        <f>IF(P75="課税事業者（一般課税）",INT(DF76*10/110),0)</f>
        <v>0</v>
      </c>
      <c r="GB76" s="105">
        <f t="shared" si="56"/>
        <v>0</v>
      </c>
      <c r="GC76" s="354">
        <f>IF(P75="課税事業者（一般課税）",INT(DL76*10/110),0)</f>
        <v>0</v>
      </c>
      <c r="GD76" s="92">
        <f t="shared" si="57"/>
        <v>0</v>
      </c>
      <c r="GE76" s="355">
        <f>IF(P75="課税事業者（一般課税）",INT(DZ76*10/110),0)</f>
        <v>0</v>
      </c>
      <c r="GF76" s="115">
        <f t="shared" si="58"/>
        <v>0</v>
      </c>
      <c r="GG76" s="354">
        <f>IF(P75="課税事業者（一般課税）",INT(EJ76*10/110),0)</f>
        <v>0</v>
      </c>
      <c r="GH76" s="115">
        <f t="shared" si="59"/>
        <v>0</v>
      </c>
      <c r="GI76" s="113">
        <f t="shared" si="115"/>
        <v>0</v>
      </c>
      <c r="GJ76" s="115">
        <f t="shared" si="115"/>
        <v>0</v>
      </c>
      <c r="GK76" s="354">
        <f>IF(P75="課税事業者（一般課税）",INT(FC76*10/110),0)</f>
        <v>0</v>
      </c>
      <c r="GL76" s="140">
        <f t="shared" si="61"/>
        <v>0</v>
      </c>
      <c r="GM76" s="695"/>
    </row>
    <row r="77" spans="1:195" ht="20.100000000000001" customHeight="1">
      <c r="A77" s="667" t="str">
        <f t="shared" ref="A77" si="129">+A75</f>
        <v>北海道</v>
      </c>
      <c r="B77" s="521"/>
      <c r="C77" s="629">
        <f t="shared" si="62"/>
        <v>32</v>
      </c>
      <c r="D77" s="685"/>
      <c r="E77" s="317" t="s">
        <v>258</v>
      </c>
      <c r="F77" s="680"/>
      <c r="G77" s="686"/>
      <c r="H77" s="682"/>
      <c r="I77" s="543"/>
      <c r="J77" s="698"/>
      <c r="K77" s="684"/>
      <c r="L77" s="683"/>
      <c r="M77" s="684"/>
      <c r="N77" s="468" t="e">
        <f t="shared" si="23"/>
        <v>#DIV/0!</v>
      </c>
      <c r="O77" s="689" t="str">
        <f>IF(L77="","",VLOOKUP(L77,'リスト（けさない）'!$Q$3:$R$29,2,0))</f>
        <v/>
      </c>
      <c r="P77" s="700"/>
      <c r="Q77" s="536"/>
      <c r="R77" s="473"/>
      <c r="S77" s="251" t="str">
        <f>IF(U77="","",VLOOKUP(L77,'リスト（けさない）'!$X$3:$Y$29,2,0))</f>
        <v/>
      </c>
      <c r="T77" s="243">
        <f t="shared" si="24"/>
        <v>0</v>
      </c>
      <c r="U77" s="244"/>
      <c r="V77" s="245">
        <f t="shared" si="91"/>
        <v>0</v>
      </c>
      <c r="W77" s="246"/>
      <c r="X77" s="247">
        <f t="shared" si="25"/>
        <v>0</v>
      </c>
      <c r="Y77" s="253">
        <f t="shared" si="92"/>
        <v>0</v>
      </c>
      <c r="Z77" s="332">
        <f>IF(Q77="初 年 度",Y77,0)</f>
        <v>0</v>
      </c>
      <c r="AA77" s="333">
        <f>IF(Q77="次 年 度",Y77,0)</f>
        <v>0</v>
      </c>
      <c r="AB77" s="444"/>
      <c r="AC77" s="124" t="s">
        <v>208</v>
      </c>
      <c r="AD77" s="243">
        <f t="shared" si="26"/>
        <v>0</v>
      </c>
      <c r="AE77" s="425"/>
      <c r="AF77" s="369"/>
      <c r="AG77" s="255"/>
      <c r="AH77" s="248">
        <f t="shared" si="27"/>
        <v>0</v>
      </c>
      <c r="AI77" s="339">
        <f>IF(AG77&gt;0,INT((AG77-FM77)/2),AF77-FM77)</f>
        <v>0</v>
      </c>
      <c r="AJ77" s="335">
        <f>IF(Q77="初 年 度",AI77,0)</f>
        <v>0</v>
      </c>
      <c r="AK77" s="420">
        <f>IF(Q77="次 年 度",AI77,0)</f>
        <v>0</v>
      </c>
      <c r="AL77" s="444"/>
      <c r="AM77" s="245" t="str">
        <f>IF(AO77="","",VLOOKUP(L77,'リスト（けさない）'!$AA$3:$AB$29,2,0))</f>
        <v/>
      </c>
      <c r="AN77" s="248">
        <f t="shared" si="28"/>
        <v>0</v>
      </c>
      <c r="AO77" s="244"/>
      <c r="AP77" s="257">
        <f t="shared" si="93"/>
        <v>0</v>
      </c>
      <c r="AQ77" s="255"/>
      <c r="AR77" s="258">
        <f t="shared" si="30"/>
        <v>0</v>
      </c>
      <c r="AS77" s="338">
        <f t="shared" si="69"/>
        <v>0</v>
      </c>
      <c r="AT77" s="332">
        <f>IF(Q77="初 年 度",AS77,0)</f>
        <v>0</v>
      </c>
      <c r="AU77" s="333">
        <f>IF(Q77="次 年 度",AS77,0)</f>
        <v>0</v>
      </c>
      <c r="AV77" s="476"/>
      <c r="AW77" s="124" t="s">
        <v>208</v>
      </c>
      <c r="AX77" s="248">
        <f t="shared" si="31"/>
        <v>0</v>
      </c>
      <c r="AY77" s="244"/>
      <c r="AZ77" s="365"/>
      <c r="BA77" s="255"/>
      <c r="BB77" s="248">
        <f t="shared" si="32"/>
        <v>0</v>
      </c>
      <c r="BC77" s="338">
        <f t="shared" si="63"/>
        <v>0</v>
      </c>
      <c r="BD77" s="332">
        <f>IF(Q77="初 年 度",BC77,0)</f>
        <v>0</v>
      </c>
      <c r="BE77" s="438">
        <f>IF(Q77="次 年 度",BC77,0)</f>
        <v>0</v>
      </c>
      <c r="BF77" s="476"/>
      <c r="BG77" s="124" t="s">
        <v>208</v>
      </c>
      <c r="BH77" s="248">
        <f t="shared" si="33"/>
        <v>0</v>
      </c>
      <c r="BI77" s="244"/>
      <c r="BJ77" s="365"/>
      <c r="BK77" s="255"/>
      <c r="BL77" s="248">
        <f t="shared" si="34"/>
        <v>0</v>
      </c>
      <c r="BM77" s="339">
        <f t="shared" si="70"/>
        <v>0</v>
      </c>
      <c r="BN77" s="335">
        <f>IF(Q77="初 年 度",BM77,0)</f>
        <v>0</v>
      </c>
      <c r="BO77" s="420">
        <f>IF(Q77="次 年 度",BM77,0)</f>
        <v>0</v>
      </c>
      <c r="BP77" s="476"/>
      <c r="BQ77" s="376" t="s">
        <v>208</v>
      </c>
      <c r="BR77" s="248">
        <f t="shared" si="35"/>
        <v>0</v>
      </c>
      <c r="BS77" s="244"/>
      <c r="BT77" s="365"/>
      <c r="BU77" s="88"/>
      <c r="BV77" s="95">
        <f t="shared" si="36"/>
        <v>0</v>
      </c>
      <c r="BW77" s="339">
        <f t="shared" si="71"/>
        <v>0</v>
      </c>
      <c r="BX77" s="335">
        <f>IF(Q77="初 年 度",BW77,0)</f>
        <v>0</v>
      </c>
      <c r="BY77" s="336">
        <f>IF(Q77="次 年 度",BW77,0)</f>
        <v>0</v>
      </c>
      <c r="BZ77" s="476"/>
      <c r="CA77" s="124" t="s">
        <v>208</v>
      </c>
      <c r="CB77" s="248">
        <f t="shared" si="2"/>
        <v>0</v>
      </c>
      <c r="CC77" s="244"/>
      <c r="CD77" s="365"/>
      <c r="CE77" s="255"/>
      <c r="CF77" s="248">
        <f t="shared" si="37"/>
        <v>0</v>
      </c>
      <c r="CG77" s="339">
        <f t="shared" si="64"/>
        <v>0</v>
      </c>
      <c r="CH77" s="335">
        <f>IF(Q77="初 年 度",CG77,0)</f>
        <v>0</v>
      </c>
      <c r="CI77" s="336">
        <f>IF(Q77="次 年 度",CG77,0)</f>
        <v>0</v>
      </c>
      <c r="CJ77" s="256">
        <f t="shared" si="94"/>
        <v>0</v>
      </c>
      <c r="CK77" s="245">
        <f t="shared" si="95"/>
        <v>0</v>
      </c>
      <c r="CL77" s="245">
        <f t="shared" si="96"/>
        <v>0</v>
      </c>
      <c r="CM77" s="247">
        <f t="shared" si="97"/>
        <v>0</v>
      </c>
      <c r="CN77" s="245">
        <f t="shared" si="98"/>
        <v>0</v>
      </c>
      <c r="CO77" s="266">
        <f t="shared" si="99"/>
        <v>0</v>
      </c>
      <c r="CP77" s="476"/>
      <c r="CQ77" s="245" t="str">
        <f>IF(CS77="","",VLOOKUP(L77,'リスト（けさない）'!$AD$3:$AE$29,2,0))</f>
        <v/>
      </c>
      <c r="CR77" s="267">
        <f t="shared" si="38"/>
        <v>0</v>
      </c>
      <c r="CS77" s="244"/>
      <c r="CT77" s="245">
        <f t="shared" si="65"/>
        <v>0</v>
      </c>
      <c r="CU77" s="255"/>
      <c r="CV77" s="245">
        <f t="shared" si="39"/>
        <v>0</v>
      </c>
      <c r="CW77" s="339">
        <f t="shared" si="72"/>
        <v>0</v>
      </c>
      <c r="CX77" s="335">
        <f>IF(Q77="初 年 度",CW77,0)</f>
        <v>0</v>
      </c>
      <c r="CY77" s="336">
        <f>IF(Q77="次 年 度",CW77,0)</f>
        <v>0</v>
      </c>
      <c r="CZ77" s="476"/>
      <c r="DA77" s="124" t="s">
        <v>208</v>
      </c>
      <c r="DB77" s="267">
        <f t="shared" si="40"/>
        <v>0</v>
      </c>
      <c r="DC77" s="244"/>
      <c r="DD77" s="365"/>
      <c r="DE77" s="255"/>
      <c r="DF77" s="248">
        <f t="shared" si="41"/>
        <v>0</v>
      </c>
      <c r="DG77" s="338">
        <f t="shared" si="66"/>
        <v>0</v>
      </c>
      <c r="DH77" s="332">
        <f>IF(Q77="初 年 度",DG77,0)</f>
        <v>0</v>
      </c>
      <c r="DI77" s="333">
        <f>IF(Q77="次 年 度",DG77,0)</f>
        <v>0</v>
      </c>
      <c r="DJ77" s="476"/>
      <c r="DK77" s="458" t="s">
        <v>208</v>
      </c>
      <c r="DL77" s="267">
        <f t="shared" si="42"/>
        <v>0</v>
      </c>
      <c r="DM77" s="244"/>
      <c r="DN77" s="365"/>
      <c r="DO77" s="255"/>
      <c r="DP77" s="248">
        <f t="shared" si="43"/>
        <v>0</v>
      </c>
      <c r="DQ77" s="339">
        <f t="shared" si="73"/>
        <v>0</v>
      </c>
      <c r="DR77" s="335">
        <f>IF(Q77="初 年 度",DQ77,0)</f>
        <v>0</v>
      </c>
      <c r="DS77" s="336">
        <f>IF(Q77="次 年 度",DQ77,0)</f>
        <v>0</v>
      </c>
      <c r="DT77" s="476"/>
      <c r="DU77" s="458" t="s">
        <v>208</v>
      </c>
      <c r="DV77" s="267">
        <f t="shared" si="44"/>
        <v>0</v>
      </c>
      <c r="DW77" s="244"/>
      <c r="DX77" s="365"/>
      <c r="DY77" s="255"/>
      <c r="DZ77" s="248">
        <f t="shared" si="45"/>
        <v>0</v>
      </c>
      <c r="EA77" s="338">
        <f t="shared" si="67"/>
        <v>0</v>
      </c>
      <c r="EB77" s="332">
        <f>IF(Q77="初 年 度",EA77,0)</f>
        <v>0</v>
      </c>
      <c r="EC77" s="333">
        <f>IF(Q77="次 年 度",EA77,0)</f>
        <v>0</v>
      </c>
      <c r="ED77" s="476"/>
      <c r="EE77" s="458" t="s">
        <v>208</v>
      </c>
      <c r="EF77" s="267">
        <f t="shared" si="46"/>
        <v>0</v>
      </c>
      <c r="EG77" s="244"/>
      <c r="EH77" s="365"/>
      <c r="EI77" s="255"/>
      <c r="EJ77" s="248">
        <f t="shared" si="47"/>
        <v>0</v>
      </c>
      <c r="EK77" s="339">
        <f t="shared" si="74"/>
        <v>0</v>
      </c>
      <c r="EL77" s="335">
        <f>IF(Q77="初 年 度",EK77,0)</f>
        <v>0</v>
      </c>
      <c r="EM77" s="336">
        <f>IF(Q77="次 年 度",EK77,0)</f>
        <v>0</v>
      </c>
      <c r="EN77" s="256">
        <f t="shared" si="100"/>
        <v>0</v>
      </c>
      <c r="EO77" s="247">
        <f t="shared" si="101"/>
        <v>0</v>
      </c>
      <c r="EP77" s="247">
        <f t="shared" si="102"/>
        <v>0</v>
      </c>
      <c r="EQ77" s="247">
        <f t="shared" si="103"/>
        <v>0</v>
      </c>
      <c r="ER77" s="247">
        <f t="shared" si="104"/>
        <v>0</v>
      </c>
      <c r="ES77" s="259">
        <f t="shared" si="105"/>
        <v>0</v>
      </c>
      <c r="ET77" s="272">
        <f t="shared" si="106"/>
        <v>0</v>
      </c>
      <c r="EU77" s="264">
        <f t="shared" si="107"/>
        <v>0</v>
      </c>
      <c r="EV77" s="247">
        <f t="shared" si="108"/>
        <v>0</v>
      </c>
      <c r="EW77" s="247">
        <f t="shared" si="109"/>
        <v>0</v>
      </c>
      <c r="EX77" s="245">
        <f t="shared" si="110"/>
        <v>0</v>
      </c>
      <c r="EY77" s="266">
        <f t="shared" si="111"/>
        <v>0</v>
      </c>
      <c r="EZ77" s="383">
        <f>IF(L77="ブルーベリー（普通栽培）",0,220)</f>
        <v>220</v>
      </c>
      <c r="FA77" s="247">
        <f>IF(L77="ブルーベリー（普通栽培）",0,T77+AD77+AN77)</f>
        <v>0</v>
      </c>
      <c r="FB77" s="247">
        <f>IF(L77="ブルーベリー（普通栽培）",0,U77+AE77+AO77)</f>
        <v>0</v>
      </c>
      <c r="FC77" s="247">
        <f t="shared" si="68"/>
        <v>0</v>
      </c>
      <c r="FD77" s="247">
        <f t="shared" si="21"/>
        <v>0</v>
      </c>
      <c r="FE77" s="247">
        <f>IF(Q77="初 年 度",FC77-GK77,0)</f>
        <v>0</v>
      </c>
      <c r="FF77" s="259">
        <f>IF(Q77="次 年 度",FC77-GK77,0)</f>
        <v>0</v>
      </c>
      <c r="FG77" s="70">
        <f t="shared" si="114"/>
        <v>0</v>
      </c>
      <c r="FH77" s="82">
        <f t="shared" si="114"/>
        <v>0</v>
      </c>
      <c r="FI77" s="82">
        <f t="shared" si="114"/>
        <v>0</v>
      </c>
      <c r="FJ77" s="129">
        <f t="shared" si="114"/>
        <v>0</v>
      </c>
      <c r="FK77" s="228">
        <f>IF(P77="課税事業者（一般課税）",INT(V77*10/110)+INT(W77*10/110),0)</f>
        <v>0</v>
      </c>
      <c r="FL77" s="277">
        <f t="shared" si="112"/>
        <v>0</v>
      </c>
      <c r="FM77" s="278">
        <f>IF(P77="課税事業者（一般課税）",INT(AG77*0.0909090909090909),0)</f>
        <v>0</v>
      </c>
      <c r="FN77" s="342">
        <f t="shared" si="49"/>
        <v>0</v>
      </c>
      <c r="FO77" s="232">
        <f>IF(P77="課税事業者（一般課税）",INT(AP77*10/110)+INT(AQ77*10/110),0)</f>
        <v>0</v>
      </c>
      <c r="FP77" s="281">
        <f t="shared" si="50"/>
        <v>0</v>
      </c>
      <c r="FQ77" s="340">
        <f>IF(P77="課税事業者（一般課税）",INT(BA77*10/110),0)</f>
        <v>0</v>
      </c>
      <c r="FR77" s="277">
        <f t="shared" si="51"/>
        <v>0</v>
      </c>
      <c r="FS77" s="230">
        <f>IF(P77="課税事業者（一般課税）",INT(BL77*10/110),0)</f>
        <v>0</v>
      </c>
      <c r="FT77" s="279">
        <f t="shared" si="52"/>
        <v>0</v>
      </c>
      <c r="FU77" s="230">
        <f>IF(P77="課税事業者（一般課税）",INT(BV77*10/110),0)</f>
        <v>0</v>
      </c>
      <c r="FV77" s="281">
        <f t="shared" si="53"/>
        <v>0</v>
      </c>
      <c r="FW77" s="230">
        <f>IF(P77="課税事業者（一般課税）",INT(CF77*10/110),0)</f>
        <v>0</v>
      </c>
      <c r="FX77" s="279">
        <f t="shared" si="54"/>
        <v>0</v>
      </c>
      <c r="FY77" s="340">
        <f>IF(P77="課税事業者（一般課税）",INT(CT77*10/110)+INT(CU77*10/110),0)</f>
        <v>0</v>
      </c>
      <c r="FZ77" s="277">
        <f t="shared" si="55"/>
        <v>0</v>
      </c>
      <c r="GA77" s="230">
        <f>IF(P77="課税事業者（一般課税）",INT(DF77*10/110),0)</f>
        <v>0</v>
      </c>
      <c r="GB77" s="279">
        <f t="shared" si="56"/>
        <v>0</v>
      </c>
      <c r="GC77" s="353">
        <f>IF(P77="課税事業者（一般課税）",INT(DP77*10/110),0)</f>
        <v>0</v>
      </c>
      <c r="GD77" s="277">
        <f t="shared" si="57"/>
        <v>0</v>
      </c>
      <c r="GE77" s="230">
        <f>IF(P77="課税事業者（一般課税）",INT(DZ77*10/110),0)</f>
        <v>0</v>
      </c>
      <c r="GF77" s="281">
        <f t="shared" si="58"/>
        <v>0</v>
      </c>
      <c r="GG77" s="353">
        <f>IF(P77="課税事業者（一般課税）",INT(EJ77*10/110),0)</f>
        <v>0</v>
      </c>
      <c r="GH77" s="281">
        <f t="shared" si="59"/>
        <v>0</v>
      </c>
      <c r="GI77" s="280">
        <f t="shared" si="115"/>
        <v>0</v>
      </c>
      <c r="GJ77" s="281">
        <f t="shared" si="115"/>
        <v>0</v>
      </c>
      <c r="GK77" s="353">
        <f>IF(P77="課税事業者（一般課税）",INT(FC77*10/110),0)</f>
        <v>0</v>
      </c>
      <c r="GL77" s="287">
        <f t="shared" si="61"/>
        <v>0</v>
      </c>
      <c r="GM77" s="694"/>
    </row>
    <row r="78" spans="1:195" ht="20.100000000000001" customHeight="1">
      <c r="A78" s="668"/>
      <c r="B78" s="522"/>
      <c r="C78" s="669"/>
      <c r="D78" s="673"/>
      <c r="E78" s="316" t="s">
        <v>256</v>
      </c>
      <c r="F78" s="675"/>
      <c r="G78" s="541"/>
      <c r="H78" s="543"/>
      <c r="I78" s="697"/>
      <c r="J78" s="699"/>
      <c r="K78" s="552"/>
      <c r="L78" s="541"/>
      <c r="M78" s="552"/>
      <c r="N78" s="467" t="e">
        <f t="shared" si="23"/>
        <v>#DIV/0!</v>
      </c>
      <c r="O78" s="690"/>
      <c r="P78" s="537"/>
      <c r="Q78" s="537"/>
      <c r="R78" s="89"/>
      <c r="S78" s="80" t="str">
        <f>IF(U78="","",VLOOKUP(L77,'リスト（けさない）'!$X$3:$Y$29,2,0))</f>
        <v/>
      </c>
      <c r="T78" s="74">
        <f t="shared" si="24"/>
        <v>0</v>
      </c>
      <c r="U78" s="100"/>
      <c r="V78" s="80">
        <f t="shared" si="91"/>
        <v>0</v>
      </c>
      <c r="W78" s="78"/>
      <c r="X78" s="83">
        <f t="shared" si="25"/>
        <v>0</v>
      </c>
      <c r="Y78" s="83">
        <f t="shared" si="92"/>
        <v>0</v>
      </c>
      <c r="Z78" s="394">
        <f>IF(Q77="初 年 度",Y78,0)</f>
        <v>0</v>
      </c>
      <c r="AA78" s="395">
        <f>IF(Q77="次 年 度",Y78,0)</f>
        <v>0</v>
      </c>
      <c r="AB78" s="445"/>
      <c r="AC78" s="125" t="s">
        <v>208</v>
      </c>
      <c r="AD78" s="74">
        <f t="shared" si="26"/>
        <v>0</v>
      </c>
      <c r="AE78" s="426"/>
      <c r="AF78" s="370"/>
      <c r="AG78" s="89"/>
      <c r="AH78" s="96">
        <f t="shared" si="27"/>
        <v>0</v>
      </c>
      <c r="AI78" s="96">
        <f>IF(AG77&gt;0,INT((AG78-FM78)/2),AF78-FM78)</f>
        <v>0</v>
      </c>
      <c r="AJ78" s="96">
        <f>IF(Q77="初 年 度",AI78,0)</f>
        <v>0</v>
      </c>
      <c r="AK78" s="421">
        <f>IF(Q77="次 年 度",AI78,0)</f>
        <v>0</v>
      </c>
      <c r="AL78" s="445"/>
      <c r="AM78" s="80" t="str">
        <f>IF(AO78="","",VLOOKUP(L77,'リスト（けさない）'!$AA$3:$AB$29,2,0))</f>
        <v/>
      </c>
      <c r="AN78" s="96">
        <f t="shared" si="28"/>
        <v>0</v>
      </c>
      <c r="AO78" s="100"/>
      <c r="AP78" s="107">
        <f t="shared" si="93"/>
        <v>0</v>
      </c>
      <c r="AQ78" s="89"/>
      <c r="AR78" s="111">
        <f t="shared" si="30"/>
        <v>0</v>
      </c>
      <c r="AS78" s="334">
        <f t="shared" si="69"/>
        <v>0</v>
      </c>
      <c r="AT78" s="334">
        <f>IF(Q77="初 年 度",AS78,0)</f>
        <v>0</v>
      </c>
      <c r="AU78" s="337">
        <f>IF(Q77="次 年 度",AS78,0)</f>
        <v>0</v>
      </c>
      <c r="AV78" s="477"/>
      <c r="AW78" s="125" t="s">
        <v>208</v>
      </c>
      <c r="AX78" s="96">
        <f t="shared" si="31"/>
        <v>0</v>
      </c>
      <c r="AY78" s="100"/>
      <c r="AZ78" s="370"/>
      <c r="BA78" s="89"/>
      <c r="BB78" s="96">
        <f t="shared" si="32"/>
        <v>0</v>
      </c>
      <c r="BC78" s="80">
        <f t="shared" si="63"/>
        <v>0</v>
      </c>
      <c r="BD78" s="83">
        <f>IF(Q77="初 年 度",BC78,0)</f>
        <v>0</v>
      </c>
      <c r="BE78" s="122">
        <f>IF(Q77="次 年 度",BC78,0)</f>
        <v>0</v>
      </c>
      <c r="BF78" s="477"/>
      <c r="BG78" s="125" t="s">
        <v>208</v>
      </c>
      <c r="BH78" s="96">
        <f t="shared" si="33"/>
        <v>0</v>
      </c>
      <c r="BI78" s="100"/>
      <c r="BJ78" s="370"/>
      <c r="BK78" s="89"/>
      <c r="BL78" s="96">
        <f t="shared" si="34"/>
        <v>0</v>
      </c>
      <c r="BM78" s="83">
        <f t="shared" si="70"/>
        <v>0</v>
      </c>
      <c r="BN78" s="83">
        <f>IF(Q77="初 年 度",BM78,0)</f>
        <v>0</v>
      </c>
      <c r="BO78" s="122">
        <f>IF(Q77="次 年 度",BM78,0)</f>
        <v>0</v>
      </c>
      <c r="BP78" s="477"/>
      <c r="BQ78" s="375" t="s">
        <v>208</v>
      </c>
      <c r="BR78" s="96">
        <f t="shared" si="35"/>
        <v>0</v>
      </c>
      <c r="BS78" s="100"/>
      <c r="BT78" s="370"/>
      <c r="BU78" s="89"/>
      <c r="BV78" s="96">
        <f t="shared" si="36"/>
        <v>0</v>
      </c>
      <c r="BW78" s="83">
        <f t="shared" si="71"/>
        <v>0</v>
      </c>
      <c r="BX78" s="83">
        <f>IF(Q77="初 年 度",BW78,0)</f>
        <v>0</v>
      </c>
      <c r="BY78" s="120">
        <f>IF(Q77="次 年 度",BW78,0)</f>
        <v>0</v>
      </c>
      <c r="BZ78" s="477"/>
      <c r="CA78" s="125" t="s">
        <v>208</v>
      </c>
      <c r="CB78" s="96">
        <f t="shared" si="2"/>
        <v>0</v>
      </c>
      <c r="CC78" s="100"/>
      <c r="CD78" s="370"/>
      <c r="CE78" s="89"/>
      <c r="CF78" s="96">
        <f t="shared" si="37"/>
        <v>0</v>
      </c>
      <c r="CG78" s="83">
        <f t="shared" si="64"/>
        <v>0</v>
      </c>
      <c r="CH78" s="83">
        <f>IF(Q77="初 年 度",CG78,0)</f>
        <v>0</v>
      </c>
      <c r="CI78" s="120">
        <f>IF(Q77="次 年 度",CG78,0)</f>
        <v>0</v>
      </c>
      <c r="CJ78" s="71">
        <f t="shared" si="94"/>
        <v>0</v>
      </c>
      <c r="CK78" s="80">
        <f t="shared" si="95"/>
        <v>0</v>
      </c>
      <c r="CL78" s="80">
        <f t="shared" si="96"/>
        <v>0</v>
      </c>
      <c r="CM78" s="83">
        <f t="shared" si="97"/>
        <v>0</v>
      </c>
      <c r="CN78" s="80">
        <f t="shared" si="98"/>
        <v>0</v>
      </c>
      <c r="CO78" s="130">
        <f t="shared" si="99"/>
        <v>0</v>
      </c>
      <c r="CP78" s="477"/>
      <c r="CQ78" s="80" t="str">
        <f>IF(CS78="","",VLOOKUP(L77,'リスト（けさない）'!$AD$3:$AE$29,2,0))</f>
        <v/>
      </c>
      <c r="CR78" s="74">
        <f t="shared" si="38"/>
        <v>0</v>
      </c>
      <c r="CS78" s="100"/>
      <c r="CT78" s="80">
        <f t="shared" si="65"/>
        <v>0</v>
      </c>
      <c r="CU78" s="89"/>
      <c r="CV78" s="80">
        <f t="shared" si="39"/>
        <v>0</v>
      </c>
      <c r="CW78" s="80">
        <f t="shared" si="72"/>
        <v>0</v>
      </c>
      <c r="CX78" s="83">
        <f>IF(Q77="初 年 度",CW78,0)</f>
        <v>0</v>
      </c>
      <c r="CY78" s="120">
        <f>IF(Q77="次 年 度",CW78,0)</f>
        <v>0</v>
      </c>
      <c r="CZ78" s="477"/>
      <c r="DA78" s="125" t="s">
        <v>208</v>
      </c>
      <c r="DB78" s="74">
        <f t="shared" si="40"/>
        <v>0</v>
      </c>
      <c r="DC78" s="100"/>
      <c r="DD78" s="370"/>
      <c r="DE78" s="89"/>
      <c r="DF78" s="96">
        <f t="shared" si="41"/>
        <v>0</v>
      </c>
      <c r="DG78" s="83">
        <f t="shared" si="66"/>
        <v>0</v>
      </c>
      <c r="DH78" s="83">
        <f>IF(Q77="初 年 度",DG78,0)</f>
        <v>0</v>
      </c>
      <c r="DI78" s="120">
        <f>IF(Q77="次 年 度",DG78,0)</f>
        <v>0</v>
      </c>
      <c r="DJ78" s="477"/>
      <c r="DK78" s="125" t="s">
        <v>208</v>
      </c>
      <c r="DL78" s="74">
        <f t="shared" si="42"/>
        <v>0</v>
      </c>
      <c r="DM78" s="100"/>
      <c r="DN78" s="370"/>
      <c r="DO78" s="89"/>
      <c r="DP78" s="96">
        <f t="shared" si="43"/>
        <v>0</v>
      </c>
      <c r="DQ78" s="83">
        <f t="shared" si="73"/>
        <v>0</v>
      </c>
      <c r="DR78" s="83">
        <f>IF(Q77="初 年 度",DQ78,0)</f>
        <v>0</v>
      </c>
      <c r="DS78" s="120">
        <f>IF(Q77="次 年 度",DQ78,0)</f>
        <v>0</v>
      </c>
      <c r="DT78" s="477"/>
      <c r="DU78" s="125" t="s">
        <v>208</v>
      </c>
      <c r="DV78" s="74">
        <f t="shared" si="44"/>
        <v>0</v>
      </c>
      <c r="DW78" s="100"/>
      <c r="DX78" s="370"/>
      <c r="DY78" s="89"/>
      <c r="DZ78" s="96">
        <f t="shared" si="45"/>
        <v>0</v>
      </c>
      <c r="EA78" s="83">
        <f t="shared" si="67"/>
        <v>0</v>
      </c>
      <c r="EB78" s="83">
        <f>IF(Q77="初 年 度",EA78,0)</f>
        <v>0</v>
      </c>
      <c r="EC78" s="120">
        <f>IF(Q77="次 年 度",EA78,0)</f>
        <v>0</v>
      </c>
      <c r="ED78" s="477"/>
      <c r="EE78" s="125" t="s">
        <v>208</v>
      </c>
      <c r="EF78" s="74">
        <f t="shared" si="46"/>
        <v>0</v>
      </c>
      <c r="EG78" s="100"/>
      <c r="EH78" s="370"/>
      <c r="EI78" s="89"/>
      <c r="EJ78" s="96">
        <f t="shared" si="47"/>
        <v>0</v>
      </c>
      <c r="EK78" s="83">
        <f t="shared" si="74"/>
        <v>0</v>
      </c>
      <c r="EL78" s="83">
        <f>IF(Q77="初 年 度",EK78,0)</f>
        <v>0</v>
      </c>
      <c r="EM78" s="120">
        <f>IF(Q77="次 年 度",EK78,0)</f>
        <v>0</v>
      </c>
      <c r="EN78" s="71">
        <f t="shared" si="100"/>
        <v>0</v>
      </c>
      <c r="EO78" s="83">
        <f t="shared" si="101"/>
        <v>0</v>
      </c>
      <c r="EP78" s="83">
        <f t="shared" si="102"/>
        <v>0</v>
      </c>
      <c r="EQ78" s="83">
        <f t="shared" si="103"/>
        <v>0</v>
      </c>
      <c r="ER78" s="83">
        <f t="shared" si="104"/>
        <v>0</v>
      </c>
      <c r="ES78" s="120">
        <f t="shared" si="105"/>
        <v>0</v>
      </c>
      <c r="ET78" s="136">
        <f t="shared" si="106"/>
        <v>0</v>
      </c>
      <c r="EU78" s="122">
        <f t="shared" si="107"/>
        <v>0</v>
      </c>
      <c r="EV78" s="83">
        <f t="shared" si="108"/>
        <v>0</v>
      </c>
      <c r="EW78" s="83">
        <f t="shared" si="109"/>
        <v>0</v>
      </c>
      <c r="EX78" s="80">
        <f t="shared" si="110"/>
        <v>0</v>
      </c>
      <c r="EY78" s="130">
        <f t="shared" si="111"/>
        <v>0</v>
      </c>
      <c r="EZ78" s="71">
        <f>IF(L77="ブルーベリー（普通栽培）",0,220)</f>
        <v>220</v>
      </c>
      <c r="FA78" s="80">
        <f>IF(L77="ブルーベリー（普通栽培）",0,T78+AD78+AN78)</f>
        <v>0</v>
      </c>
      <c r="FB78" s="83">
        <f>IF(L77="ブルーベリー（普通栽培）",0,U78+AE78+AO78)</f>
        <v>0</v>
      </c>
      <c r="FC78" s="83">
        <f t="shared" si="68"/>
        <v>0</v>
      </c>
      <c r="FD78" s="83">
        <f t="shared" si="21"/>
        <v>0</v>
      </c>
      <c r="FE78" s="239">
        <f>IF(Q77="初 年 度",FC78-GK78,0)</f>
        <v>0</v>
      </c>
      <c r="FF78" s="240">
        <f>IF(Q77="次 年 度",FC78-GK78,0)</f>
        <v>0</v>
      </c>
      <c r="FG78" s="71">
        <f t="shared" si="114"/>
        <v>0</v>
      </c>
      <c r="FH78" s="83">
        <f t="shared" si="114"/>
        <v>0</v>
      </c>
      <c r="FI78" s="83">
        <f t="shared" si="114"/>
        <v>0</v>
      </c>
      <c r="FJ78" s="130">
        <f t="shared" si="114"/>
        <v>0</v>
      </c>
      <c r="FK78" s="314">
        <f>IF(P77="課税事業者（一般課税）",INT(V78*10/110)+INT(W78*10/110),0)</f>
        <v>0</v>
      </c>
      <c r="FL78" s="92">
        <f t="shared" si="112"/>
        <v>0</v>
      </c>
      <c r="FM78" s="102">
        <f>IF(P77="課税事業者（一般課税）",INT(AG78*0.0909090909090909),0)</f>
        <v>0</v>
      </c>
      <c r="FN78" s="343">
        <f t="shared" si="49"/>
        <v>0</v>
      </c>
      <c r="FO78" s="350">
        <f>IF(P77="課税事業者（一般課税）",INT(AP78*10/110)+INT(AQ78*10/110),0)</f>
        <v>0</v>
      </c>
      <c r="FP78" s="115">
        <f t="shared" si="50"/>
        <v>0</v>
      </c>
      <c r="FQ78" s="347">
        <f>IF(P77="課税事業者（一般課税）",INT(BA78*10/110),0)</f>
        <v>0</v>
      </c>
      <c r="FR78" s="92">
        <f t="shared" si="51"/>
        <v>0</v>
      </c>
      <c r="FS78" s="355">
        <f>IF(P77="課税事業者（一般課税）",INT(BL78*10/110),0)</f>
        <v>0</v>
      </c>
      <c r="FT78" s="105">
        <f t="shared" si="52"/>
        <v>0</v>
      </c>
      <c r="FU78" s="355">
        <f>IF(P77="課税事業者（一般課税）",INT(BV78*10/110),0)</f>
        <v>0</v>
      </c>
      <c r="FV78" s="115">
        <f t="shared" si="53"/>
        <v>0</v>
      </c>
      <c r="FW78" s="355">
        <f>IF(P77="課税事業者（一般課税）",INT(CF78*10/110),0)</f>
        <v>0</v>
      </c>
      <c r="FX78" s="105">
        <f t="shared" si="54"/>
        <v>0</v>
      </c>
      <c r="FY78" s="347">
        <f>IF(P77="課税事業者（一般課税）",INT(CT78*10/110)+INT(CU78*10/110),0)</f>
        <v>0</v>
      </c>
      <c r="FZ78" s="92">
        <f t="shared" si="55"/>
        <v>0</v>
      </c>
      <c r="GA78" s="355">
        <f>IF(P77="課税事業者（一般課税）",INT(DF78*10/110),0)</f>
        <v>0</v>
      </c>
      <c r="GB78" s="105">
        <f t="shared" si="56"/>
        <v>0</v>
      </c>
      <c r="GC78" s="354">
        <f>IF(P77="課税事業者（一般課税）",INT(DL78*10/110),0)</f>
        <v>0</v>
      </c>
      <c r="GD78" s="92">
        <f t="shared" si="57"/>
        <v>0</v>
      </c>
      <c r="GE78" s="355">
        <f>IF(P77="課税事業者（一般課税）",INT(DZ78*10/110),0)</f>
        <v>0</v>
      </c>
      <c r="GF78" s="115">
        <f t="shared" si="58"/>
        <v>0</v>
      </c>
      <c r="GG78" s="354">
        <f>IF(P77="課税事業者（一般課税）",INT(EJ78*10/110),0)</f>
        <v>0</v>
      </c>
      <c r="GH78" s="115">
        <f t="shared" si="59"/>
        <v>0</v>
      </c>
      <c r="GI78" s="113">
        <f t="shared" si="115"/>
        <v>0</v>
      </c>
      <c r="GJ78" s="115">
        <f t="shared" si="115"/>
        <v>0</v>
      </c>
      <c r="GK78" s="354">
        <f>IF(P77="課税事業者（一般課税）",INT(FC78*10/110),0)</f>
        <v>0</v>
      </c>
      <c r="GL78" s="140">
        <f t="shared" si="61"/>
        <v>0</v>
      </c>
      <c r="GM78" s="695"/>
    </row>
    <row r="79" spans="1:195" ht="20.100000000000001" customHeight="1">
      <c r="A79" s="667" t="str">
        <f t="shared" ref="A79" si="130">+A77</f>
        <v>北海道</v>
      </c>
      <c r="B79" s="521"/>
      <c r="C79" s="629">
        <f t="shared" si="62"/>
        <v>33</v>
      </c>
      <c r="D79" s="685"/>
      <c r="E79" s="317" t="s">
        <v>258</v>
      </c>
      <c r="F79" s="680"/>
      <c r="G79" s="686"/>
      <c r="H79" s="682"/>
      <c r="I79" s="543"/>
      <c r="J79" s="698"/>
      <c r="K79" s="684"/>
      <c r="L79" s="683"/>
      <c r="M79" s="684"/>
      <c r="N79" s="468" t="e">
        <f t="shared" si="23"/>
        <v>#DIV/0!</v>
      </c>
      <c r="O79" s="689" t="str">
        <f>IF(L79="","",VLOOKUP(L79,'リスト（けさない）'!$Q$3:$R$29,2,0))</f>
        <v/>
      </c>
      <c r="P79" s="700"/>
      <c r="Q79" s="536"/>
      <c r="R79" s="460"/>
      <c r="S79" s="251" t="str">
        <f>IF(U79="","",VLOOKUP(L79,'リスト（けさない）'!$X$3:$Y$29,2,0))</f>
        <v/>
      </c>
      <c r="T79" s="249">
        <f t="shared" si="24"/>
        <v>0</v>
      </c>
      <c r="U79" s="250"/>
      <c r="V79" s="251">
        <f t="shared" ref="V79:V110" si="131">IF(U79&gt;0,ROUND(S79*U79,0),0)</f>
        <v>0</v>
      </c>
      <c r="W79" s="252"/>
      <c r="X79" s="253">
        <f t="shared" si="25"/>
        <v>0</v>
      </c>
      <c r="Y79" s="253">
        <f t="shared" ref="Y79:Y114" si="132">IF(W79&gt;0,INT((W79-FK79)/2),V79-FK79)</f>
        <v>0</v>
      </c>
      <c r="Z79" s="332">
        <f>IF(Q79="初 年 度",Y79,0)</f>
        <v>0</v>
      </c>
      <c r="AA79" s="333">
        <f>IF(Q79="次 年 度",Y79,0)</f>
        <v>0</v>
      </c>
      <c r="AB79" s="442"/>
      <c r="AC79" s="73" t="s">
        <v>208</v>
      </c>
      <c r="AD79" s="249">
        <f t="shared" si="26"/>
        <v>0</v>
      </c>
      <c r="AE79" s="427"/>
      <c r="AF79" s="369"/>
      <c r="AG79" s="260"/>
      <c r="AH79" s="254">
        <f t="shared" si="27"/>
        <v>0</v>
      </c>
      <c r="AI79" s="339">
        <f>IF(AG79&gt;0,INT((AG79-FM79)/2),AF79-FM79)</f>
        <v>0</v>
      </c>
      <c r="AJ79" s="335">
        <f>IF(Q79="初 年 度",AI79,0)</f>
        <v>0</v>
      </c>
      <c r="AK79" s="420">
        <f>IF(Q79="次 年 度",AI79,0)</f>
        <v>0</v>
      </c>
      <c r="AL79" s="442"/>
      <c r="AM79" s="251" t="str">
        <f>IF(AO79="","",VLOOKUP(L79,'リスト（けさない）'!$AA$3:$AB$29,2,0))</f>
        <v/>
      </c>
      <c r="AN79" s="254">
        <f t="shared" si="28"/>
        <v>0</v>
      </c>
      <c r="AO79" s="250"/>
      <c r="AP79" s="261">
        <f t="shared" ref="AP79:AP110" si="133">IF(AO79&gt;0,ROUND(AM79*AO79,0),0)</f>
        <v>0</v>
      </c>
      <c r="AQ79" s="260"/>
      <c r="AR79" s="262">
        <f t="shared" si="30"/>
        <v>0</v>
      </c>
      <c r="AS79" s="338">
        <f t="shared" si="69"/>
        <v>0</v>
      </c>
      <c r="AT79" s="332">
        <f>IF(Q79="初 年 度",AS79,0)</f>
        <v>0</v>
      </c>
      <c r="AU79" s="333">
        <f>IF(Q79="次 年 度",AS79,0)</f>
        <v>0</v>
      </c>
      <c r="AV79" s="478"/>
      <c r="AW79" s="73" t="s">
        <v>208</v>
      </c>
      <c r="AX79" s="254">
        <f t="shared" si="31"/>
        <v>0</v>
      </c>
      <c r="AY79" s="250"/>
      <c r="AZ79" s="369"/>
      <c r="BA79" s="260"/>
      <c r="BB79" s="254">
        <f t="shared" si="32"/>
        <v>0</v>
      </c>
      <c r="BC79" s="338">
        <f t="shared" si="63"/>
        <v>0</v>
      </c>
      <c r="BD79" s="332">
        <f>IF(Q79="初 年 度",BC79,0)</f>
        <v>0</v>
      </c>
      <c r="BE79" s="438">
        <f>IF(Q79="次 年 度",BC79,0)</f>
        <v>0</v>
      </c>
      <c r="BF79" s="478"/>
      <c r="BG79" s="73" t="s">
        <v>208</v>
      </c>
      <c r="BH79" s="254">
        <f t="shared" si="33"/>
        <v>0</v>
      </c>
      <c r="BI79" s="250"/>
      <c r="BJ79" s="369"/>
      <c r="BK79" s="260"/>
      <c r="BL79" s="254">
        <f t="shared" si="34"/>
        <v>0</v>
      </c>
      <c r="BM79" s="339">
        <f t="shared" si="70"/>
        <v>0</v>
      </c>
      <c r="BN79" s="335">
        <f>IF(Q79="初 年 度",BM79,0)</f>
        <v>0</v>
      </c>
      <c r="BO79" s="420">
        <f>IF(Q79="次 年 度",BM79,0)</f>
        <v>0</v>
      </c>
      <c r="BP79" s="478"/>
      <c r="BQ79" s="377" t="s">
        <v>208</v>
      </c>
      <c r="BR79" s="254">
        <f t="shared" si="35"/>
        <v>0</v>
      </c>
      <c r="BS79" s="250"/>
      <c r="BT79" s="369"/>
      <c r="BU79" s="90"/>
      <c r="BV79" s="97">
        <f t="shared" si="36"/>
        <v>0</v>
      </c>
      <c r="BW79" s="339">
        <f t="shared" si="71"/>
        <v>0</v>
      </c>
      <c r="BX79" s="335">
        <f>IF(Q79="初 年 度",BW79,0)</f>
        <v>0</v>
      </c>
      <c r="BY79" s="336">
        <f>IF(Q79="次 年 度",BW79,0)</f>
        <v>0</v>
      </c>
      <c r="BZ79" s="478"/>
      <c r="CA79" s="73" t="s">
        <v>208</v>
      </c>
      <c r="CB79" s="254">
        <f t="shared" si="2"/>
        <v>0</v>
      </c>
      <c r="CC79" s="250"/>
      <c r="CD79" s="369"/>
      <c r="CE79" s="260"/>
      <c r="CF79" s="254">
        <f t="shared" si="37"/>
        <v>0</v>
      </c>
      <c r="CG79" s="338">
        <f t="shared" si="64"/>
        <v>0</v>
      </c>
      <c r="CH79" s="332">
        <f>IF(Q79="初 年 度",CG79,0)</f>
        <v>0</v>
      </c>
      <c r="CI79" s="333">
        <f>IF(Q79="次 年 度",CG79,0)</f>
        <v>0</v>
      </c>
      <c r="CJ79" s="242">
        <f t="shared" ref="CJ79:CJ114" si="134">SUM(AX79,BH79,BR79,CB79)</f>
        <v>0</v>
      </c>
      <c r="CK79" s="251">
        <f t="shared" ref="CK79:CK114" si="135">SUM(AY79,BI79,BS79,CC79)</f>
        <v>0</v>
      </c>
      <c r="CL79" s="251">
        <f t="shared" ref="CL79:CL112" si="136">SUM(BB79,BL79,BV79,CF79)</f>
        <v>0</v>
      </c>
      <c r="CM79" s="253">
        <f t="shared" ref="CM79:CM112" si="137">SUM(BC79,BM79,BW79,CG79)</f>
        <v>0</v>
      </c>
      <c r="CN79" s="251">
        <f t="shared" ref="CN79:CN112" si="138">SUM(BD79,BN79,BX79,CH79)</f>
        <v>0</v>
      </c>
      <c r="CO79" s="268">
        <f t="shared" ref="CO79:CO112" si="139">SUM(BE79,BO79,BY79,CI79)</f>
        <v>0</v>
      </c>
      <c r="CP79" s="478"/>
      <c r="CQ79" s="251" t="str">
        <f>IF(CS79="","",VLOOKUP(L79,'リスト（けさない）'!$AD$3:$AE$29,2,0))</f>
        <v/>
      </c>
      <c r="CR79" s="249">
        <f t="shared" si="38"/>
        <v>0</v>
      </c>
      <c r="CS79" s="250"/>
      <c r="CT79" s="251">
        <f t="shared" si="65"/>
        <v>0</v>
      </c>
      <c r="CU79" s="260"/>
      <c r="CV79" s="251">
        <f t="shared" si="39"/>
        <v>0</v>
      </c>
      <c r="CW79" s="339">
        <f t="shared" si="72"/>
        <v>0</v>
      </c>
      <c r="CX79" s="335">
        <f>IF(Q79="初 年 度",CW79,0)</f>
        <v>0</v>
      </c>
      <c r="CY79" s="336">
        <f>IF(Q79="次 年 度",CW79,0)</f>
        <v>0</v>
      </c>
      <c r="CZ79" s="478"/>
      <c r="DA79" s="73" t="s">
        <v>208</v>
      </c>
      <c r="DB79" s="249">
        <f t="shared" si="40"/>
        <v>0</v>
      </c>
      <c r="DC79" s="250"/>
      <c r="DD79" s="369"/>
      <c r="DE79" s="260"/>
      <c r="DF79" s="254">
        <f t="shared" si="41"/>
        <v>0</v>
      </c>
      <c r="DG79" s="338">
        <f t="shared" si="66"/>
        <v>0</v>
      </c>
      <c r="DH79" s="332">
        <f>IF(Q79="初 年 度",DG79,0)</f>
        <v>0</v>
      </c>
      <c r="DI79" s="333">
        <f>IF(Q79="次 年 度",DG79,0)</f>
        <v>0</v>
      </c>
      <c r="DJ79" s="478"/>
      <c r="DK79" s="456" t="s">
        <v>208</v>
      </c>
      <c r="DL79" s="249">
        <f t="shared" si="42"/>
        <v>0</v>
      </c>
      <c r="DM79" s="250"/>
      <c r="DN79" s="369"/>
      <c r="DO79" s="260"/>
      <c r="DP79" s="254">
        <f t="shared" si="43"/>
        <v>0</v>
      </c>
      <c r="DQ79" s="339">
        <f t="shared" si="73"/>
        <v>0</v>
      </c>
      <c r="DR79" s="335">
        <f>IF(Q79="初 年 度",DQ79,0)</f>
        <v>0</v>
      </c>
      <c r="DS79" s="336">
        <f>IF(Q79="次 年 度",DQ79,0)</f>
        <v>0</v>
      </c>
      <c r="DT79" s="478"/>
      <c r="DU79" s="456" t="s">
        <v>208</v>
      </c>
      <c r="DV79" s="249">
        <f t="shared" si="44"/>
        <v>0</v>
      </c>
      <c r="DW79" s="250"/>
      <c r="DX79" s="369"/>
      <c r="DY79" s="260"/>
      <c r="DZ79" s="254">
        <f t="shared" si="45"/>
        <v>0</v>
      </c>
      <c r="EA79" s="339">
        <f t="shared" si="67"/>
        <v>0</v>
      </c>
      <c r="EB79" s="335">
        <f>IF(Q79="初 年 度",EA79,0)</f>
        <v>0</v>
      </c>
      <c r="EC79" s="336">
        <f>IF(Q79="次 年 度",EA79,0)</f>
        <v>0</v>
      </c>
      <c r="ED79" s="478"/>
      <c r="EE79" s="456" t="s">
        <v>208</v>
      </c>
      <c r="EF79" s="249">
        <f t="shared" si="46"/>
        <v>0</v>
      </c>
      <c r="EG79" s="250"/>
      <c r="EH79" s="369"/>
      <c r="EI79" s="260"/>
      <c r="EJ79" s="254">
        <f t="shared" si="47"/>
        <v>0</v>
      </c>
      <c r="EK79" s="339">
        <f t="shared" si="74"/>
        <v>0</v>
      </c>
      <c r="EL79" s="335">
        <f>IF(Q79="初 年 度",EK79,0)</f>
        <v>0</v>
      </c>
      <c r="EM79" s="336">
        <f>IF(Q79="次 年 度",EK79,0)</f>
        <v>0</v>
      </c>
      <c r="EN79" s="242">
        <f t="shared" ref="EN79:EN114" si="140">SUM(DL79,DV79,EF79)</f>
        <v>0</v>
      </c>
      <c r="EO79" s="253">
        <f t="shared" ref="EO79:EO114" si="141">SUM(DM79,DW79,EG79)</f>
        <v>0</v>
      </c>
      <c r="EP79" s="253">
        <f t="shared" ref="EP79:EP112" si="142">SUM(DP79,DZ79,EJ79)</f>
        <v>0</v>
      </c>
      <c r="EQ79" s="253">
        <f t="shared" ref="EQ79:EQ112" si="143">SUM(DQ79,EA79,EK79)</f>
        <v>0</v>
      </c>
      <c r="ER79" s="253">
        <f t="shared" ref="ER79:ER112" si="144">SUM(DR79,EB79,EL79)</f>
        <v>0</v>
      </c>
      <c r="ES79" s="263">
        <f t="shared" ref="ES79:ES112" si="145">SUM(DS79,EC79,EM79)</f>
        <v>0</v>
      </c>
      <c r="ET79" s="276">
        <f t="shared" ref="ET79:ET114" si="146">SUM(T79,AD79,AN79,CJ79,CR79,DB79,EN79)</f>
        <v>0</v>
      </c>
      <c r="EU79" s="265">
        <f t="shared" ref="EU79:EU114" si="147">SUM(U79,AE79,AO79,CK79,CS79,DC79,EO79)</f>
        <v>0</v>
      </c>
      <c r="EV79" s="253">
        <f t="shared" ref="EV79:EV114" si="148">SUM(X79,AH79,AR79,CL79,CV79,DF79,EP79)</f>
        <v>0</v>
      </c>
      <c r="EW79" s="253">
        <f t="shared" ref="EW79:EW114" si="149">SUM(Y79,AI79,AS79,CM79,CW79,DG79,EQ79)</f>
        <v>0</v>
      </c>
      <c r="EX79" s="251">
        <f t="shared" ref="EX79:EX114" si="150">SUM(Z79,AJ79,AT79,CN79,CX79,DH79,ER79)</f>
        <v>0</v>
      </c>
      <c r="EY79" s="268">
        <f t="shared" ref="EY79:EY114" si="151">SUM(AA79,AK79,AU79,CO79,CY79,DI79,ES79)</f>
        <v>0</v>
      </c>
      <c r="EZ79" s="383">
        <f>IF(L79="ブルーベリー（普通栽培）",0,220)</f>
        <v>220</v>
      </c>
      <c r="FA79" s="247">
        <f>IF(L79="ブルーベリー（普通栽培）",0,T79+AD79+AN79)</f>
        <v>0</v>
      </c>
      <c r="FB79" s="247">
        <f>IF(L79="ブルーベリー（普通栽培）",0,U79+AE79+AO79)</f>
        <v>0</v>
      </c>
      <c r="FC79" s="253">
        <f t="shared" si="68"/>
        <v>0</v>
      </c>
      <c r="FD79" s="253">
        <f t="shared" ref="FD79:FD114" si="152">SUM(FE79,FF79)</f>
        <v>0</v>
      </c>
      <c r="FE79" s="253">
        <f>IF(Q79="初 年 度",FC79-GK79,0)</f>
        <v>0</v>
      </c>
      <c r="FF79" s="263">
        <f>IF(Q79="次 年 度",FC79-GK79,0)</f>
        <v>0</v>
      </c>
      <c r="FG79" s="137">
        <f t="shared" si="114"/>
        <v>0</v>
      </c>
      <c r="FH79" s="84">
        <f t="shared" si="114"/>
        <v>0</v>
      </c>
      <c r="FI79" s="84">
        <f t="shared" si="114"/>
        <v>0</v>
      </c>
      <c r="FJ79" s="131">
        <f t="shared" si="114"/>
        <v>0</v>
      </c>
      <c r="FK79" s="228">
        <f>IF(P79="課税事業者（一般課税）",INT(V79*10/110)+INT(W79*10/110),0)</f>
        <v>0</v>
      </c>
      <c r="FL79" s="282">
        <f t="shared" ref="FL79:FL110" si="153">IF(V79=0,INT(FK79/2),FK79)</f>
        <v>0</v>
      </c>
      <c r="FM79" s="283">
        <f>IF(P79="課税事業者（一般課税）",INT(AG79*0.0909090909090909),0)</f>
        <v>0</v>
      </c>
      <c r="FN79" s="344">
        <f t="shared" si="49"/>
        <v>0</v>
      </c>
      <c r="FO79" s="232">
        <f>IF(P79="課税事業者（一般課税）",INT(AP79*10/110)+INT(AQ79*10/110),0)</f>
        <v>0</v>
      </c>
      <c r="FP79" s="286">
        <f t="shared" si="50"/>
        <v>0</v>
      </c>
      <c r="FQ79" s="340">
        <f>IF(P79="課税事業者（一般課税）",INT(BA79*10/110),0)</f>
        <v>0</v>
      </c>
      <c r="FR79" s="282">
        <f t="shared" si="51"/>
        <v>0</v>
      </c>
      <c r="FS79" s="230">
        <f>IF(P79="課税事業者（一般課税）",INT(BL79*10/110),0)</f>
        <v>0</v>
      </c>
      <c r="FT79" s="284">
        <f t="shared" si="52"/>
        <v>0</v>
      </c>
      <c r="FU79" s="230">
        <f>IF(P79="課税事業者（一般課税）",INT(BV79*10/110),0)</f>
        <v>0</v>
      </c>
      <c r="FV79" s="286">
        <f t="shared" si="53"/>
        <v>0</v>
      </c>
      <c r="FW79" s="230">
        <f>IF(P79="課税事業者（一般課税）",INT(CF79*10/110),0)</f>
        <v>0</v>
      </c>
      <c r="FX79" s="284">
        <f t="shared" si="54"/>
        <v>0</v>
      </c>
      <c r="FY79" s="340">
        <f>IF(P79="課税事業者（一般課税）",INT(CT79*10/110)+INT(CU79*10/110),0)</f>
        <v>0</v>
      </c>
      <c r="FZ79" s="282">
        <f t="shared" si="55"/>
        <v>0</v>
      </c>
      <c r="GA79" s="230">
        <f>IF(P79="課税事業者（一般課税）",INT(DF79*10/110),0)</f>
        <v>0</v>
      </c>
      <c r="GB79" s="284">
        <f t="shared" si="56"/>
        <v>0</v>
      </c>
      <c r="GC79" s="353">
        <f>IF(P79="課税事業者（一般課税）",INT(DP79*10/110),0)</f>
        <v>0</v>
      </c>
      <c r="GD79" s="282">
        <f t="shared" si="57"/>
        <v>0</v>
      </c>
      <c r="GE79" s="230">
        <f>IF(P79="課税事業者（一般課税）",INT(DZ79*10/110),0)</f>
        <v>0</v>
      </c>
      <c r="GF79" s="286">
        <f t="shared" si="58"/>
        <v>0</v>
      </c>
      <c r="GG79" s="353">
        <f>IF(P79="課税事業者（一般課税）",INT(EJ79*10/110),0)</f>
        <v>0</v>
      </c>
      <c r="GH79" s="286">
        <f t="shared" si="59"/>
        <v>0</v>
      </c>
      <c r="GI79" s="285">
        <f t="shared" si="115"/>
        <v>0</v>
      </c>
      <c r="GJ79" s="286">
        <f t="shared" si="115"/>
        <v>0</v>
      </c>
      <c r="GK79" s="353">
        <f>IF(P79="課税事業者（一般課税）",INT(FC79*10/110),0)</f>
        <v>0</v>
      </c>
      <c r="GL79" s="288">
        <f t="shared" si="61"/>
        <v>0</v>
      </c>
      <c r="GM79" s="694"/>
    </row>
    <row r="80" spans="1:195" ht="20.100000000000001" customHeight="1">
      <c r="A80" s="668"/>
      <c r="B80" s="522"/>
      <c r="C80" s="669"/>
      <c r="D80" s="673"/>
      <c r="E80" s="318" t="s">
        <v>256</v>
      </c>
      <c r="F80" s="675"/>
      <c r="G80" s="541"/>
      <c r="H80" s="543"/>
      <c r="I80" s="697"/>
      <c r="J80" s="699"/>
      <c r="K80" s="552"/>
      <c r="L80" s="541"/>
      <c r="M80" s="552"/>
      <c r="N80" s="467" t="e">
        <f t="shared" ref="N80:N114" si="154">ROUNDDOWN(((R80+AL80)*1000)/(U80+AO80),0)</f>
        <v>#DIV/0!</v>
      </c>
      <c r="O80" s="690"/>
      <c r="P80" s="537"/>
      <c r="Q80" s="537"/>
      <c r="R80" s="91"/>
      <c r="S80" s="80" t="str">
        <f>IF(U80="","",VLOOKUP(L79,'リスト（けさない）'!$X$3:$Y$29,2,0))</f>
        <v/>
      </c>
      <c r="T80" s="75">
        <f t="shared" ref="T80:T114" si="155">IF(U80&gt;0,1,0)</f>
        <v>0</v>
      </c>
      <c r="U80" s="101"/>
      <c r="V80" s="81">
        <f t="shared" si="131"/>
        <v>0</v>
      </c>
      <c r="W80" s="79"/>
      <c r="X80" s="85">
        <f t="shared" ref="X80:X114" si="156">+V80+W80</f>
        <v>0</v>
      </c>
      <c r="Y80" s="83">
        <f t="shared" si="132"/>
        <v>0</v>
      </c>
      <c r="Z80" s="394">
        <f>IF(Q79="初 年 度",Y80,0)</f>
        <v>0</v>
      </c>
      <c r="AA80" s="395">
        <f>IF(Q79="次 年 度",Y80,0)</f>
        <v>0</v>
      </c>
      <c r="AB80" s="443"/>
      <c r="AC80" s="126" t="s">
        <v>208</v>
      </c>
      <c r="AD80" s="75">
        <f t="shared" ref="AD80:AD114" si="157">IF(AE80&gt;0,1,0)</f>
        <v>0</v>
      </c>
      <c r="AE80" s="424"/>
      <c r="AF80" s="370"/>
      <c r="AG80" s="91"/>
      <c r="AH80" s="94">
        <f t="shared" ref="AH80:AH114" si="158">+AF80+AG80</f>
        <v>0</v>
      </c>
      <c r="AI80" s="96">
        <f>IF(AG79&gt;0,INT((AG80-FM80)/2),AF80-FM80)</f>
        <v>0</v>
      </c>
      <c r="AJ80" s="96">
        <f>IF(Q79="初 年 度",AI80,0)</f>
        <v>0</v>
      </c>
      <c r="AK80" s="421">
        <f>IF(Q79="次 年 度",AI80,0)</f>
        <v>0</v>
      </c>
      <c r="AL80" s="443"/>
      <c r="AM80" s="81" t="str">
        <f>IF(AO80="","",VLOOKUP(L79,'リスト（けさない）'!$AA$3:$AB$29,2,0))</f>
        <v/>
      </c>
      <c r="AN80" s="94">
        <f t="shared" ref="AN80:AN114" si="159">IF(AO80&gt;0,1,0)</f>
        <v>0</v>
      </c>
      <c r="AO80" s="101"/>
      <c r="AP80" s="106">
        <f t="shared" si="133"/>
        <v>0</v>
      </c>
      <c r="AQ80" s="91"/>
      <c r="AR80" s="110">
        <f t="shared" ref="AR80:AR114" si="160">+AP80+AQ80</f>
        <v>0</v>
      </c>
      <c r="AS80" s="334">
        <f t="shared" si="69"/>
        <v>0</v>
      </c>
      <c r="AT80" s="334">
        <f>IF(Q79="初 年 度",AS80,0)</f>
        <v>0</v>
      </c>
      <c r="AU80" s="337">
        <f>IF(Q79="次 年 度",AS80,0)</f>
        <v>0</v>
      </c>
      <c r="AV80" s="475"/>
      <c r="AW80" s="126" t="s">
        <v>208</v>
      </c>
      <c r="AX80" s="94">
        <f t="shared" ref="AX80:AX114" si="161">IF(AY80&gt;0,1,0)</f>
        <v>0</v>
      </c>
      <c r="AY80" s="101"/>
      <c r="AZ80" s="370"/>
      <c r="BA80" s="91"/>
      <c r="BB80" s="94">
        <f t="shared" ref="BB80:BB114" si="162">+AZ80+BA80</f>
        <v>0</v>
      </c>
      <c r="BC80" s="80">
        <f t="shared" si="63"/>
        <v>0</v>
      </c>
      <c r="BD80" s="83">
        <f>IF(Q79="初 年 度",BC80,0)</f>
        <v>0</v>
      </c>
      <c r="BE80" s="122">
        <f>IF(Q79="次 年 度",BC80,0)</f>
        <v>0</v>
      </c>
      <c r="BF80" s="475"/>
      <c r="BG80" s="126" t="s">
        <v>208</v>
      </c>
      <c r="BH80" s="94">
        <f t="shared" ref="BH80:BH114" si="163">IF(BI80&gt;0,1,0)</f>
        <v>0</v>
      </c>
      <c r="BI80" s="101"/>
      <c r="BJ80" s="370"/>
      <c r="BK80" s="91"/>
      <c r="BL80" s="94">
        <f t="shared" ref="BL80:BL114" si="164">+BJ80+BK80</f>
        <v>0</v>
      </c>
      <c r="BM80" s="83">
        <f t="shared" si="70"/>
        <v>0</v>
      </c>
      <c r="BN80" s="83">
        <f>IF(Q79="初 年 度",BM80,0)</f>
        <v>0</v>
      </c>
      <c r="BO80" s="122">
        <f>IF(Q79="次 年 度",BM80,0)</f>
        <v>0</v>
      </c>
      <c r="BP80" s="475"/>
      <c r="BQ80" s="378" t="s">
        <v>208</v>
      </c>
      <c r="BR80" s="94">
        <f t="shared" ref="BR80:BR114" si="165">IF(BS80&gt;0,1,0)</f>
        <v>0</v>
      </c>
      <c r="BS80" s="101"/>
      <c r="BT80" s="370"/>
      <c r="BU80" s="91"/>
      <c r="BV80" s="94">
        <f t="shared" ref="BV80:BV114" si="166">+BT80+BU80</f>
        <v>0</v>
      </c>
      <c r="BW80" s="83">
        <f t="shared" si="71"/>
        <v>0</v>
      </c>
      <c r="BX80" s="83">
        <f>IF(Q79="初 年 度",BW80,0)</f>
        <v>0</v>
      </c>
      <c r="BY80" s="120">
        <f>IF(Q79="次 年 度",BW80,0)</f>
        <v>0</v>
      </c>
      <c r="BZ80" s="475"/>
      <c r="CA80" s="126" t="s">
        <v>208</v>
      </c>
      <c r="CB80" s="94">
        <f t="shared" si="2"/>
        <v>0</v>
      </c>
      <c r="CC80" s="101"/>
      <c r="CD80" s="370"/>
      <c r="CE80" s="91"/>
      <c r="CF80" s="94">
        <f t="shared" ref="CF80:CF114" si="167">+CD80+CE80</f>
        <v>0</v>
      </c>
      <c r="CG80" s="83">
        <f t="shared" si="64"/>
        <v>0</v>
      </c>
      <c r="CH80" s="83">
        <f>IF(Q79="初 年 度",CG80,0)</f>
        <v>0</v>
      </c>
      <c r="CI80" s="120">
        <f>IF(Q79="次 年 度",CG80,0)</f>
        <v>0</v>
      </c>
      <c r="CJ80" s="69">
        <f t="shared" si="134"/>
        <v>0</v>
      </c>
      <c r="CK80" s="81">
        <f t="shared" si="135"/>
        <v>0</v>
      </c>
      <c r="CL80" s="81">
        <f t="shared" si="136"/>
        <v>0</v>
      </c>
      <c r="CM80" s="85">
        <f t="shared" si="137"/>
        <v>0</v>
      </c>
      <c r="CN80" s="81">
        <f t="shared" si="138"/>
        <v>0</v>
      </c>
      <c r="CO80" s="132">
        <f t="shared" si="139"/>
        <v>0</v>
      </c>
      <c r="CP80" s="475"/>
      <c r="CQ80" s="81" t="str">
        <f>IF(CS80="","",VLOOKUP(L79,'リスト（けさない）'!$AD$3:$AE$29,2,0))</f>
        <v/>
      </c>
      <c r="CR80" s="75">
        <f t="shared" ref="CR80:CR114" si="168">IF(CS80&gt;0,1,0)</f>
        <v>0</v>
      </c>
      <c r="CS80" s="101"/>
      <c r="CT80" s="81">
        <f t="shared" si="65"/>
        <v>0</v>
      </c>
      <c r="CU80" s="91"/>
      <c r="CV80" s="81">
        <f t="shared" ref="CV80:CV114" si="169">+CT80+CU80</f>
        <v>0</v>
      </c>
      <c r="CW80" s="80">
        <f t="shared" si="72"/>
        <v>0</v>
      </c>
      <c r="CX80" s="83">
        <f>IF(Q79="初 年 度",CW80,0)</f>
        <v>0</v>
      </c>
      <c r="CY80" s="120">
        <f>IF(Q79="次 年 度",CW80,0)</f>
        <v>0</v>
      </c>
      <c r="CZ80" s="475"/>
      <c r="DA80" s="126" t="s">
        <v>208</v>
      </c>
      <c r="DB80" s="75">
        <f t="shared" ref="DB80:DB114" si="170">IF(DC80&gt;0,1,0)</f>
        <v>0</v>
      </c>
      <c r="DC80" s="101"/>
      <c r="DD80" s="370"/>
      <c r="DE80" s="91"/>
      <c r="DF80" s="94">
        <f t="shared" ref="DF80:DF114" si="171">+DD80+DE80</f>
        <v>0</v>
      </c>
      <c r="DG80" s="83">
        <f t="shared" si="66"/>
        <v>0</v>
      </c>
      <c r="DH80" s="83">
        <f>IF(Q79="初 年 度",DG80,0)</f>
        <v>0</v>
      </c>
      <c r="DI80" s="120">
        <f>IF(Q79="次 年 度",DG80,0)</f>
        <v>0</v>
      </c>
      <c r="DJ80" s="475"/>
      <c r="DK80" s="126" t="s">
        <v>208</v>
      </c>
      <c r="DL80" s="75">
        <f t="shared" ref="DL80:DL114" si="172">IF(DM80&gt;0,1,0)</f>
        <v>0</v>
      </c>
      <c r="DM80" s="101"/>
      <c r="DN80" s="370"/>
      <c r="DO80" s="91"/>
      <c r="DP80" s="94">
        <f t="shared" ref="DP80:DP114" si="173">+DN80+DO80</f>
        <v>0</v>
      </c>
      <c r="DQ80" s="83">
        <f t="shared" si="73"/>
        <v>0</v>
      </c>
      <c r="DR80" s="83">
        <f>IF(Q79="初 年 度",DQ80,0)</f>
        <v>0</v>
      </c>
      <c r="DS80" s="120">
        <f>IF(Q79="次 年 度",DQ80,0)</f>
        <v>0</v>
      </c>
      <c r="DT80" s="475"/>
      <c r="DU80" s="126" t="s">
        <v>208</v>
      </c>
      <c r="DV80" s="75">
        <f t="shared" ref="DV80:DV114" si="174">IF(DW80&gt;0,1,0)</f>
        <v>0</v>
      </c>
      <c r="DW80" s="101"/>
      <c r="DX80" s="370"/>
      <c r="DY80" s="91"/>
      <c r="DZ80" s="94">
        <f t="shared" ref="DZ80:DZ114" si="175">+DX80+DY80</f>
        <v>0</v>
      </c>
      <c r="EA80" s="83">
        <f t="shared" si="67"/>
        <v>0</v>
      </c>
      <c r="EB80" s="83">
        <f>IF(Q79="初 年 度",EA80,0)</f>
        <v>0</v>
      </c>
      <c r="EC80" s="120">
        <f>IF(Q79="次 年 度",EA80,0)</f>
        <v>0</v>
      </c>
      <c r="ED80" s="475"/>
      <c r="EE80" s="126" t="s">
        <v>208</v>
      </c>
      <c r="EF80" s="75">
        <f t="shared" ref="EF80:EF114" si="176">IF(EG80&gt;0,1,0)</f>
        <v>0</v>
      </c>
      <c r="EG80" s="101"/>
      <c r="EH80" s="370"/>
      <c r="EI80" s="91"/>
      <c r="EJ80" s="94">
        <f t="shared" ref="EJ80:EJ114" si="177">+EH80+EI80</f>
        <v>0</v>
      </c>
      <c r="EK80" s="83">
        <f t="shared" si="74"/>
        <v>0</v>
      </c>
      <c r="EL80" s="83">
        <f>IF(Q79="初 年 度",EK80,0)</f>
        <v>0</v>
      </c>
      <c r="EM80" s="120">
        <f>IF(Q79="次 年 度",EK80,0)</f>
        <v>0</v>
      </c>
      <c r="EN80" s="69">
        <f t="shared" si="140"/>
        <v>0</v>
      </c>
      <c r="EO80" s="83">
        <f t="shared" si="141"/>
        <v>0</v>
      </c>
      <c r="EP80" s="85">
        <f t="shared" si="142"/>
        <v>0</v>
      </c>
      <c r="EQ80" s="85">
        <f t="shared" si="143"/>
        <v>0</v>
      </c>
      <c r="ER80" s="85">
        <f t="shared" si="144"/>
        <v>0</v>
      </c>
      <c r="ES80" s="119">
        <f t="shared" si="145"/>
        <v>0</v>
      </c>
      <c r="ET80" s="138">
        <f t="shared" si="146"/>
        <v>0</v>
      </c>
      <c r="EU80" s="123">
        <f t="shared" si="147"/>
        <v>0</v>
      </c>
      <c r="EV80" s="85">
        <f t="shared" si="148"/>
        <v>0</v>
      </c>
      <c r="EW80" s="85">
        <f t="shared" si="149"/>
        <v>0</v>
      </c>
      <c r="EX80" s="81">
        <f t="shared" si="150"/>
        <v>0</v>
      </c>
      <c r="EY80" s="132">
        <f t="shared" si="151"/>
        <v>0</v>
      </c>
      <c r="EZ80" s="71">
        <f>IF(L79="ブルーベリー（普通栽培）",0,220)</f>
        <v>220</v>
      </c>
      <c r="FA80" s="80">
        <f>IF(L79="ブルーベリー（普通栽培）",0,T80+AD80+AN80)</f>
        <v>0</v>
      </c>
      <c r="FB80" s="83">
        <f>IF(L79="ブルーベリー（普通栽培）",0,U80+AE80+AO80)</f>
        <v>0</v>
      </c>
      <c r="FC80" s="85">
        <f t="shared" si="68"/>
        <v>0</v>
      </c>
      <c r="FD80" s="85">
        <f t="shared" si="152"/>
        <v>0</v>
      </c>
      <c r="FE80" s="117">
        <f>IF(Q79="初 年 度",FC80-GK80,0)</f>
        <v>0</v>
      </c>
      <c r="FF80" s="118">
        <f>IF(Q79="次 年 度",FC80-GK80,0)</f>
        <v>0</v>
      </c>
      <c r="FG80" s="138">
        <f t="shared" si="114"/>
        <v>0</v>
      </c>
      <c r="FH80" s="85">
        <f t="shared" si="114"/>
        <v>0</v>
      </c>
      <c r="FI80" s="85">
        <f t="shared" si="114"/>
        <v>0</v>
      </c>
      <c r="FJ80" s="132">
        <f t="shared" si="114"/>
        <v>0</v>
      </c>
      <c r="FK80" s="314">
        <f>IF(P79="課税事業者（一般課税）",INT(V80*10/110)+INT(W80*10/110),0)</f>
        <v>0</v>
      </c>
      <c r="FL80" s="93">
        <f t="shared" si="153"/>
        <v>0</v>
      </c>
      <c r="FM80" s="103">
        <f>IF(P79="課税事業者（一般課税）",INT(AG80*0.0909090909090909),0)</f>
        <v>0</v>
      </c>
      <c r="FN80" s="341">
        <f t="shared" ref="FN80:FN114" si="178">INT(FM80/2)</f>
        <v>0</v>
      </c>
      <c r="FO80" s="350">
        <f>IF(P79="課税事業者（一般課税）",INT(AP80*10/110)+INT(AQ80*10/110),0)</f>
        <v>0</v>
      </c>
      <c r="FP80" s="116">
        <f t="shared" ref="FP80:FP114" si="179">IF(AP80=0,INT(FO80/2),FO80)</f>
        <v>0</v>
      </c>
      <c r="FQ80" s="347">
        <f>IF(P79="課税事業者（一般課税）",INT(BA80*10/110),0)</f>
        <v>0</v>
      </c>
      <c r="FR80" s="93">
        <f t="shared" ref="FR80:FR114" si="180">INT(FQ80/2)</f>
        <v>0</v>
      </c>
      <c r="FS80" s="355">
        <f>IF(P79="課税事業者（一般課税）",INT(BL80*10/110),0)</f>
        <v>0</v>
      </c>
      <c r="FT80" s="104">
        <f t="shared" ref="FT80:FT114" si="181">INT(FS80/2)</f>
        <v>0</v>
      </c>
      <c r="FU80" s="355">
        <f>IF(P79="課税事業者（一般課税）",INT(BV80*10/110),0)</f>
        <v>0</v>
      </c>
      <c r="FV80" s="116">
        <f t="shared" ref="FV80:FV114" si="182">INT(FU80/2)</f>
        <v>0</v>
      </c>
      <c r="FW80" s="355">
        <f>IF(P79="課税事業者（一般課税）",INT(CF80*10/110),0)</f>
        <v>0</v>
      </c>
      <c r="FX80" s="104">
        <f t="shared" ref="FX80:FX114" si="183">INT(FW80/2)</f>
        <v>0</v>
      </c>
      <c r="FY80" s="347">
        <f>IF(P79="課税事業者（一般課税）",INT(CT80*10/110)+INT(CU80*10/110),0)</f>
        <v>0</v>
      </c>
      <c r="FZ80" s="93">
        <f t="shared" ref="FZ80:FZ114" si="184">IF(CT80=0,INT(FY80/2),FY80)</f>
        <v>0</v>
      </c>
      <c r="GA80" s="355">
        <f>IF(P79="課税事業者（一般課税）",INT(DF80*10/110),0)</f>
        <v>0</v>
      </c>
      <c r="GB80" s="104">
        <f t="shared" ref="GB80:GB114" si="185">INT(GA80/2)</f>
        <v>0</v>
      </c>
      <c r="GC80" s="354">
        <f>IF(P79="課税事業者（一般課税）",INT(DL80*10/110),0)</f>
        <v>0</v>
      </c>
      <c r="GD80" s="93">
        <f t="shared" ref="GD80:GD114" si="186">INT(GC80/2)</f>
        <v>0</v>
      </c>
      <c r="GE80" s="355">
        <f>IF(P79="課税事業者（一般課税）",INT(DZ80*10/110),0)</f>
        <v>0</v>
      </c>
      <c r="GF80" s="116">
        <f t="shared" ref="GF80:GF114" si="187">INT(GE80/2)</f>
        <v>0</v>
      </c>
      <c r="GG80" s="354">
        <f>IF(P79="課税事業者（一般課税）",INT(EJ80*10/110),0)</f>
        <v>0</v>
      </c>
      <c r="GH80" s="116">
        <f t="shared" ref="GH80:GH114" si="188">INT(GG80/2)</f>
        <v>0</v>
      </c>
      <c r="GI80" s="114">
        <f t="shared" si="115"/>
        <v>0</v>
      </c>
      <c r="GJ80" s="116">
        <f t="shared" si="115"/>
        <v>0</v>
      </c>
      <c r="GK80" s="354">
        <f>IF(P79="課税事業者（一般課税）",INT(FC80*10/110),0)</f>
        <v>0</v>
      </c>
      <c r="GL80" s="139">
        <f t="shared" ref="GL80:GL114" si="189">+GK80</f>
        <v>0</v>
      </c>
      <c r="GM80" s="695"/>
    </row>
    <row r="81" spans="1:195" ht="20.100000000000001" customHeight="1">
      <c r="A81" s="667" t="str">
        <f t="shared" ref="A81" si="190">+A79</f>
        <v>北海道</v>
      </c>
      <c r="B81" s="521"/>
      <c r="C81" s="629">
        <f t="shared" si="62"/>
        <v>34</v>
      </c>
      <c r="D81" s="685"/>
      <c r="E81" s="317" t="s">
        <v>258</v>
      </c>
      <c r="F81" s="680"/>
      <c r="G81" s="702"/>
      <c r="H81" s="697"/>
      <c r="I81" s="543"/>
      <c r="J81" s="698"/>
      <c r="K81" s="701"/>
      <c r="L81" s="683"/>
      <c r="M81" s="703"/>
      <c r="N81" s="468" t="e">
        <f t="shared" si="154"/>
        <v>#DIV/0!</v>
      </c>
      <c r="O81" s="689" t="str">
        <f>IF(L81="","",VLOOKUP(L81,'リスト（けさない）'!$Q$3:$R$29,2,0))</f>
        <v/>
      </c>
      <c r="P81" s="700"/>
      <c r="Q81" s="700"/>
      <c r="R81" s="473"/>
      <c r="S81" s="251" t="str">
        <f>IF(U81="","",VLOOKUP(L81,'リスト（けさない）'!$X$3:$Y$29,2,0))</f>
        <v/>
      </c>
      <c r="T81" s="243">
        <f t="shared" si="155"/>
        <v>0</v>
      </c>
      <c r="U81" s="255"/>
      <c r="V81" s="245">
        <f t="shared" si="131"/>
        <v>0</v>
      </c>
      <c r="W81" s="246"/>
      <c r="X81" s="247">
        <f t="shared" si="156"/>
        <v>0</v>
      </c>
      <c r="Y81" s="253">
        <f t="shared" si="132"/>
        <v>0</v>
      </c>
      <c r="Z81" s="332">
        <f>IF(Q81="初 年 度",Y81,0)</f>
        <v>0</v>
      </c>
      <c r="AA81" s="333">
        <f>IF(Q81="次 年 度",Y81,0)</f>
        <v>0</v>
      </c>
      <c r="AB81" s="444"/>
      <c r="AC81" s="124" t="s">
        <v>133</v>
      </c>
      <c r="AD81" s="243">
        <f t="shared" si="157"/>
        <v>0</v>
      </c>
      <c r="AE81" s="425"/>
      <c r="AF81" s="369"/>
      <c r="AG81" s="255"/>
      <c r="AH81" s="248">
        <f t="shared" si="158"/>
        <v>0</v>
      </c>
      <c r="AI81" s="339">
        <f>IF(AG81&gt;0,INT((AG81-FM81)/2),AF81-FM81)</f>
        <v>0</v>
      </c>
      <c r="AJ81" s="335">
        <f>IF(Q81="初 年 度",AI81,0)</f>
        <v>0</v>
      </c>
      <c r="AK81" s="420">
        <f>IF(Q81="次 年 度",AI81,0)</f>
        <v>0</v>
      </c>
      <c r="AL81" s="444"/>
      <c r="AM81" s="245" t="str">
        <f>IF(AO81="","",VLOOKUP(L81,'リスト（けさない）'!$AA$3:$AB$29,2,0))</f>
        <v/>
      </c>
      <c r="AN81" s="248">
        <f t="shared" si="159"/>
        <v>0</v>
      </c>
      <c r="AO81" s="425"/>
      <c r="AP81" s="257">
        <f t="shared" si="133"/>
        <v>0</v>
      </c>
      <c r="AQ81" s="255"/>
      <c r="AR81" s="258">
        <f t="shared" si="160"/>
        <v>0</v>
      </c>
      <c r="AS81" s="338">
        <f t="shared" si="69"/>
        <v>0</v>
      </c>
      <c r="AT81" s="332">
        <f>IF(Q81="初 年 度",AS81,0)</f>
        <v>0</v>
      </c>
      <c r="AU81" s="333">
        <f>IF(Q81="次 年 度",AS81,0)</f>
        <v>0</v>
      </c>
      <c r="AV81" s="476"/>
      <c r="AW81" s="124" t="s">
        <v>208</v>
      </c>
      <c r="AX81" s="248">
        <f t="shared" si="161"/>
        <v>0</v>
      </c>
      <c r="AY81" s="244"/>
      <c r="AZ81" s="369"/>
      <c r="BA81" s="255"/>
      <c r="BB81" s="248">
        <f t="shared" si="162"/>
        <v>0</v>
      </c>
      <c r="BC81" s="338">
        <f t="shared" ref="BC81:BC114" si="191">IF(BA81&gt;0,INT((BA81-FQ81)/2),$AZ$15-FQ81)</f>
        <v>0</v>
      </c>
      <c r="BD81" s="332">
        <f>IF(Q81="初 年 度",BC81,0)</f>
        <v>0</v>
      </c>
      <c r="BE81" s="438">
        <f>IF(Q81="次 年 度",BC81,0)</f>
        <v>0</v>
      </c>
      <c r="BF81" s="476"/>
      <c r="BG81" s="124" t="s">
        <v>208</v>
      </c>
      <c r="BH81" s="248">
        <f t="shared" si="163"/>
        <v>0</v>
      </c>
      <c r="BI81" s="244"/>
      <c r="BJ81" s="369"/>
      <c r="BK81" s="255"/>
      <c r="BL81" s="248">
        <f t="shared" si="164"/>
        <v>0</v>
      </c>
      <c r="BM81" s="339">
        <f t="shared" si="70"/>
        <v>0</v>
      </c>
      <c r="BN81" s="335">
        <f>IF(Q81="初 年 度",BM81,0)</f>
        <v>0</v>
      </c>
      <c r="BO81" s="420">
        <f>IF(Q81="次 年 度",BM81,0)</f>
        <v>0</v>
      </c>
      <c r="BP81" s="476"/>
      <c r="BQ81" s="376" t="s">
        <v>208</v>
      </c>
      <c r="BR81" s="248">
        <f t="shared" si="165"/>
        <v>0</v>
      </c>
      <c r="BS81" s="244"/>
      <c r="BT81" s="369"/>
      <c r="BU81" s="88"/>
      <c r="BV81" s="95">
        <f t="shared" si="166"/>
        <v>0</v>
      </c>
      <c r="BW81" s="339">
        <f t="shared" si="71"/>
        <v>0</v>
      </c>
      <c r="BX81" s="335">
        <f>IF(Q81="初 年 度",BW81,0)</f>
        <v>0</v>
      </c>
      <c r="BY81" s="336">
        <f>IF(Q81="次 年 度",BW81,0)</f>
        <v>0</v>
      </c>
      <c r="BZ81" s="476"/>
      <c r="CA81" s="124" t="s">
        <v>208</v>
      </c>
      <c r="CB81" s="248">
        <f t="shared" ref="CB81:CB114" si="192">IF(CC81&gt;0,1,0)</f>
        <v>0</v>
      </c>
      <c r="CC81" s="244"/>
      <c r="CD81" s="369"/>
      <c r="CE81" s="255"/>
      <c r="CF81" s="248">
        <f t="shared" si="167"/>
        <v>0</v>
      </c>
      <c r="CG81" s="338">
        <f t="shared" ref="CG81:CG114" si="193">IF(CE81&gt;0,INT((CE81-FW81)/2),$CD$15-FW81)</f>
        <v>0</v>
      </c>
      <c r="CH81" s="332">
        <f>IF(Q81="初 年 度",CG81,0)</f>
        <v>0</v>
      </c>
      <c r="CI81" s="333">
        <f>IF(Q81="次 年 度",CG81,0)</f>
        <v>0</v>
      </c>
      <c r="CJ81" s="256">
        <f t="shared" si="134"/>
        <v>0</v>
      </c>
      <c r="CK81" s="245">
        <f t="shared" si="135"/>
        <v>0</v>
      </c>
      <c r="CL81" s="245">
        <f t="shared" si="136"/>
        <v>0</v>
      </c>
      <c r="CM81" s="247">
        <f t="shared" si="137"/>
        <v>0</v>
      </c>
      <c r="CN81" s="245">
        <f t="shared" si="138"/>
        <v>0</v>
      </c>
      <c r="CO81" s="266">
        <f t="shared" si="139"/>
        <v>0</v>
      </c>
      <c r="CP81" s="476"/>
      <c r="CQ81" s="245" t="str">
        <f>IF(CS81="","",VLOOKUP(L81,'リスト（けさない）'!$AD$3:$AE$29,2,0))</f>
        <v/>
      </c>
      <c r="CR81" s="243">
        <f t="shared" si="168"/>
        <v>0</v>
      </c>
      <c r="CS81" s="244"/>
      <c r="CT81" s="245">
        <f t="shared" ref="CT81:CT114" si="194">IF(CS81&gt;0,ROUND(CQ81*CS81,0),0)</f>
        <v>0</v>
      </c>
      <c r="CU81" s="255"/>
      <c r="CV81" s="245">
        <f t="shared" si="169"/>
        <v>0</v>
      </c>
      <c r="CW81" s="339">
        <f t="shared" si="72"/>
        <v>0</v>
      </c>
      <c r="CX81" s="335">
        <f>IF(Q81="初 年 度",CW81,0)</f>
        <v>0</v>
      </c>
      <c r="CY81" s="336">
        <f>IF(Q81="次 年 度",CW81,0)</f>
        <v>0</v>
      </c>
      <c r="CZ81" s="476"/>
      <c r="DA81" s="124" t="s">
        <v>133</v>
      </c>
      <c r="DB81" s="243">
        <f t="shared" si="170"/>
        <v>0</v>
      </c>
      <c r="DC81" s="244"/>
      <c r="DD81" s="369"/>
      <c r="DE81" s="255"/>
      <c r="DF81" s="248">
        <f t="shared" si="171"/>
        <v>0</v>
      </c>
      <c r="DG81" s="338">
        <f t="shared" ref="DG81:DG114" si="195">IF(DE81&gt;0,INT((DE81-GA81)/2),$DD$15-GA81)</f>
        <v>0</v>
      </c>
      <c r="DH81" s="332">
        <f>IF(Q81="初 年 度",DG81,0)</f>
        <v>0</v>
      </c>
      <c r="DI81" s="333">
        <f>IF(Q81="次 年 度",DG81,0)</f>
        <v>0</v>
      </c>
      <c r="DJ81" s="476"/>
      <c r="DK81" s="458" t="s">
        <v>133</v>
      </c>
      <c r="DL81" s="243">
        <f t="shared" si="172"/>
        <v>0</v>
      </c>
      <c r="DM81" s="244"/>
      <c r="DN81" s="369"/>
      <c r="DO81" s="255"/>
      <c r="DP81" s="248">
        <f t="shared" si="173"/>
        <v>0</v>
      </c>
      <c r="DQ81" s="339">
        <f t="shared" si="73"/>
        <v>0</v>
      </c>
      <c r="DR81" s="335">
        <f>IF(Q81="初 年 度",DQ81,0)</f>
        <v>0</v>
      </c>
      <c r="DS81" s="336">
        <f>IF(Q81="次 年 度",DQ81,0)</f>
        <v>0</v>
      </c>
      <c r="DT81" s="476"/>
      <c r="DU81" s="458" t="s">
        <v>133</v>
      </c>
      <c r="DV81" s="243">
        <f t="shared" si="174"/>
        <v>0</v>
      </c>
      <c r="DW81" s="244"/>
      <c r="DX81" s="369"/>
      <c r="DY81" s="255"/>
      <c r="DZ81" s="248">
        <f t="shared" si="175"/>
        <v>0</v>
      </c>
      <c r="EA81" s="338">
        <f t="shared" ref="EA81:EA114" si="196">IF(DY81&gt;0,INT((DY81-GE81)/2),$DX$15-GE81)</f>
        <v>0</v>
      </c>
      <c r="EB81" s="332">
        <f>IF(Q81="初 年 度",EA81,0)</f>
        <v>0</v>
      </c>
      <c r="EC81" s="333">
        <f>IF(Q81="次 年 度",EA81,0)</f>
        <v>0</v>
      </c>
      <c r="ED81" s="476"/>
      <c r="EE81" s="458" t="s">
        <v>133</v>
      </c>
      <c r="EF81" s="243">
        <f t="shared" si="176"/>
        <v>0</v>
      </c>
      <c r="EG81" s="244"/>
      <c r="EH81" s="369"/>
      <c r="EI81" s="255"/>
      <c r="EJ81" s="248">
        <f t="shared" si="177"/>
        <v>0</v>
      </c>
      <c r="EK81" s="339">
        <f t="shared" si="74"/>
        <v>0</v>
      </c>
      <c r="EL81" s="335">
        <f>IF(Q81="初 年 度",EK81,0)</f>
        <v>0</v>
      </c>
      <c r="EM81" s="336">
        <f>IF(Q81="次 年 度",EK81,0)</f>
        <v>0</v>
      </c>
      <c r="EN81" s="256">
        <f t="shared" si="140"/>
        <v>0</v>
      </c>
      <c r="EO81" s="247">
        <f t="shared" si="141"/>
        <v>0</v>
      </c>
      <c r="EP81" s="247">
        <f t="shared" si="142"/>
        <v>0</v>
      </c>
      <c r="EQ81" s="247">
        <f t="shared" si="143"/>
        <v>0</v>
      </c>
      <c r="ER81" s="247">
        <f t="shared" si="144"/>
        <v>0</v>
      </c>
      <c r="ES81" s="259">
        <f t="shared" si="145"/>
        <v>0</v>
      </c>
      <c r="ET81" s="272">
        <f t="shared" si="146"/>
        <v>0</v>
      </c>
      <c r="EU81" s="264">
        <f t="shared" si="147"/>
        <v>0</v>
      </c>
      <c r="EV81" s="247">
        <f t="shared" si="148"/>
        <v>0</v>
      </c>
      <c r="EW81" s="247">
        <f t="shared" si="149"/>
        <v>0</v>
      </c>
      <c r="EX81" s="245">
        <f t="shared" si="150"/>
        <v>0</v>
      </c>
      <c r="EY81" s="266">
        <f t="shared" si="151"/>
        <v>0</v>
      </c>
      <c r="EZ81" s="384">
        <f>IF(L81="ブルーベリー（普通栽培）",0,220)</f>
        <v>220</v>
      </c>
      <c r="FA81" s="247">
        <f>IF(L81="ブルーベリー（普通栽培）",0,T81+AD81+AN81)</f>
        <v>0</v>
      </c>
      <c r="FB81" s="247">
        <f>IF(L81="ブルーベリー（普通栽培）",0,U81+AE81+AO81)</f>
        <v>0</v>
      </c>
      <c r="FC81" s="247">
        <f t="shared" ref="FC81:FC114" si="197">ROUND(EZ81*FB81,0)</f>
        <v>0</v>
      </c>
      <c r="FD81" s="247">
        <f t="shared" si="152"/>
        <v>0</v>
      </c>
      <c r="FE81" s="247">
        <f>IF(Q81="初 年 度",FC81-GK81,0)</f>
        <v>0</v>
      </c>
      <c r="FF81" s="259">
        <f>IF(Q81="次 年 度",FC81-GK81,0)</f>
        <v>0</v>
      </c>
      <c r="FG81" s="135">
        <f t="shared" si="114"/>
        <v>0</v>
      </c>
      <c r="FH81" s="82">
        <f t="shared" si="114"/>
        <v>0</v>
      </c>
      <c r="FI81" s="82">
        <f t="shared" si="114"/>
        <v>0</v>
      </c>
      <c r="FJ81" s="129">
        <f t="shared" si="114"/>
        <v>0</v>
      </c>
      <c r="FK81" s="228">
        <f>IF(P81="課税事業者（一般課税）",INT(V81*10/110)+INT(W81*10/110),0)</f>
        <v>0</v>
      </c>
      <c r="FL81" s="277">
        <f t="shared" si="153"/>
        <v>0</v>
      </c>
      <c r="FM81" s="278">
        <f>IF(P81="課税事業者（一般課税）",INT(AG81*0.0909090909090909),0)</f>
        <v>0</v>
      </c>
      <c r="FN81" s="342">
        <f t="shared" si="178"/>
        <v>0</v>
      </c>
      <c r="FO81" s="232">
        <f>IF(P81="課税事業者（一般課税）",INT(AP81*10/110)+INT(AQ81*10/110),0)</f>
        <v>0</v>
      </c>
      <c r="FP81" s="281">
        <f t="shared" si="179"/>
        <v>0</v>
      </c>
      <c r="FQ81" s="340">
        <f>IF(P81="課税事業者（一般課税）",INT(BA81*10/110),0)</f>
        <v>0</v>
      </c>
      <c r="FR81" s="277">
        <f t="shared" si="180"/>
        <v>0</v>
      </c>
      <c r="FS81" s="230">
        <f>IF(P81="課税事業者（一般課税）",INT(BL81*10/110),0)</f>
        <v>0</v>
      </c>
      <c r="FT81" s="279">
        <f t="shared" si="181"/>
        <v>0</v>
      </c>
      <c r="FU81" s="230">
        <f>IF(P81="課税事業者（一般課税）",INT(BV81*10/110),0)</f>
        <v>0</v>
      </c>
      <c r="FV81" s="281">
        <f t="shared" si="182"/>
        <v>0</v>
      </c>
      <c r="FW81" s="230">
        <f>IF(P81="課税事業者（一般課税）",INT(CF81*10/110),0)</f>
        <v>0</v>
      </c>
      <c r="FX81" s="279">
        <f t="shared" si="183"/>
        <v>0</v>
      </c>
      <c r="FY81" s="340">
        <f>IF(P81="課税事業者（一般課税）",INT(CT81*10/110)+INT(CU81*10/110),0)</f>
        <v>0</v>
      </c>
      <c r="FZ81" s="277">
        <f t="shared" si="184"/>
        <v>0</v>
      </c>
      <c r="GA81" s="230">
        <f>IF(P81="課税事業者（一般課税）",INT(DF81*10/110),0)</f>
        <v>0</v>
      </c>
      <c r="GB81" s="279">
        <f t="shared" si="185"/>
        <v>0</v>
      </c>
      <c r="GC81" s="353">
        <f>IF(P81="課税事業者（一般課税）",INT(DP81*10/110),0)</f>
        <v>0</v>
      </c>
      <c r="GD81" s="277">
        <f t="shared" si="186"/>
        <v>0</v>
      </c>
      <c r="GE81" s="230">
        <f>IF(P81="課税事業者（一般課税）",INT(DZ81*10/110),0)</f>
        <v>0</v>
      </c>
      <c r="GF81" s="281">
        <f t="shared" si="187"/>
        <v>0</v>
      </c>
      <c r="GG81" s="353">
        <f>IF(P81="課税事業者（一般課税）",INT(EJ81*10/110),0)</f>
        <v>0</v>
      </c>
      <c r="GH81" s="281">
        <f t="shared" si="188"/>
        <v>0</v>
      </c>
      <c r="GI81" s="280">
        <f t="shared" si="115"/>
        <v>0</v>
      </c>
      <c r="GJ81" s="281">
        <f t="shared" si="115"/>
        <v>0</v>
      </c>
      <c r="GK81" s="353">
        <f>IF(P81="課税事業者（一般課税）",INT(FC81*10/110),0)</f>
        <v>0</v>
      </c>
      <c r="GL81" s="287">
        <f t="shared" si="189"/>
        <v>0</v>
      </c>
      <c r="GM81" s="694"/>
    </row>
    <row r="82" spans="1:195" ht="20.100000000000001" customHeight="1">
      <c r="A82" s="668"/>
      <c r="B82" s="522"/>
      <c r="C82" s="669"/>
      <c r="D82" s="673"/>
      <c r="E82" s="316" t="s">
        <v>256</v>
      </c>
      <c r="F82" s="675"/>
      <c r="G82" s="541"/>
      <c r="H82" s="497"/>
      <c r="I82" s="697"/>
      <c r="J82" s="699"/>
      <c r="K82" s="552"/>
      <c r="L82" s="541"/>
      <c r="M82" s="704"/>
      <c r="N82" s="467" t="e">
        <f t="shared" si="154"/>
        <v>#DIV/0!</v>
      </c>
      <c r="O82" s="690"/>
      <c r="P82" s="537"/>
      <c r="Q82" s="537"/>
      <c r="R82" s="89"/>
      <c r="S82" s="80" t="str">
        <f>IF(U82="","",VLOOKUP(L81,'リスト（けさない）'!$X$3:$Y$29,2,0))</f>
        <v/>
      </c>
      <c r="T82" s="74">
        <f t="shared" si="155"/>
        <v>0</v>
      </c>
      <c r="U82" s="89"/>
      <c r="V82" s="80">
        <f t="shared" si="131"/>
        <v>0</v>
      </c>
      <c r="W82" s="78"/>
      <c r="X82" s="83">
        <f t="shared" si="156"/>
        <v>0</v>
      </c>
      <c r="Y82" s="83">
        <f t="shared" si="132"/>
        <v>0</v>
      </c>
      <c r="Z82" s="394">
        <f>IF(Q81="初 年 度",Y82,0)</f>
        <v>0</v>
      </c>
      <c r="AA82" s="395">
        <f>IF(Q81="次 年 度",Y82,0)</f>
        <v>0</v>
      </c>
      <c r="AB82" s="445"/>
      <c r="AC82" s="125" t="s">
        <v>133</v>
      </c>
      <c r="AD82" s="74">
        <f t="shared" si="157"/>
        <v>0</v>
      </c>
      <c r="AE82" s="426"/>
      <c r="AF82" s="370"/>
      <c r="AG82" s="89"/>
      <c r="AH82" s="96">
        <f t="shared" si="158"/>
        <v>0</v>
      </c>
      <c r="AI82" s="96">
        <f>IF(AG81&gt;0,INT((AG82-FM82)/2),AF82-FM82)</f>
        <v>0</v>
      </c>
      <c r="AJ82" s="96">
        <f>IF(Q81="初 年 度",AI82,0)</f>
        <v>0</v>
      </c>
      <c r="AK82" s="421">
        <f>IF(Q81="次 年 度",AI82,0)</f>
        <v>0</v>
      </c>
      <c r="AL82" s="445"/>
      <c r="AM82" s="80" t="str">
        <f>IF(AO82="","",VLOOKUP(L81,'リスト（けさない）'!$AA$3:$AB$29,2,0))</f>
        <v/>
      </c>
      <c r="AN82" s="96">
        <f t="shared" si="159"/>
        <v>0</v>
      </c>
      <c r="AO82" s="426"/>
      <c r="AP82" s="107">
        <f t="shared" si="133"/>
        <v>0</v>
      </c>
      <c r="AQ82" s="89"/>
      <c r="AR82" s="111">
        <f t="shared" si="160"/>
        <v>0</v>
      </c>
      <c r="AS82" s="334">
        <f t="shared" si="69"/>
        <v>0</v>
      </c>
      <c r="AT82" s="334">
        <f>IF(Q81="初 年 度",AS82,0)</f>
        <v>0</v>
      </c>
      <c r="AU82" s="337">
        <f>IF(Q81="次 年 度",AS82,0)</f>
        <v>0</v>
      </c>
      <c r="AV82" s="477"/>
      <c r="AW82" s="125" t="s">
        <v>208</v>
      </c>
      <c r="AX82" s="96">
        <f t="shared" si="161"/>
        <v>0</v>
      </c>
      <c r="AY82" s="100"/>
      <c r="AZ82" s="370"/>
      <c r="BA82" s="89"/>
      <c r="BB82" s="96">
        <f t="shared" si="162"/>
        <v>0</v>
      </c>
      <c r="BC82" s="80">
        <f t="shared" si="191"/>
        <v>0</v>
      </c>
      <c r="BD82" s="83">
        <f>IF(Q81="初 年 度",BC82,0)</f>
        <v>0</v>
      </c>
      <c r="BE82" s="122">
        <f>IF(Q81="次 年 度",BC82,0)</f>
        <v>0</v>
      </c>
      <c r="BF82" s="477"/>
      <c r="BG82" s="125" t="s">
        <v>208</v>
      </c>
      <c r="BH82" s="96">
        <f t="shared" si="163"/>
        <v>0</v>
      </c>
      <c r="BI82" s="100"/>
      <c r="BJ82" s="370"/>
      <c r="BK82" s="89"/>
      <c r="BL82" s="96">
        <f t="shared" si="164"/>
        <v>0</v>
      </c>
      <c r="BM82" s="83">
        <f t="shared" si="70"/>
        <v>0</v>
      </c>
      <c r="BN82" s="83">
        <f>IF(Q81="初 年 度",BM82,0)</f>
        <v>0</v>
      </c>
      <c r="BO82" s="122">
        <f>IF(Q81="次 年 度",BM82,0)</f>
        <v>0</v>
      </c>
      <c r="BP82" s="477"/>
      <c r="BQ82" s="375" t="s">
        <v>208</v>
      </c>
      <c r="BR82" s="96">
        <f t="shared" si="165"/>
        <v>0</v>
      </c>
      <c r="BS82" s="100"/>
      <c r="BT82" s="370"/>
      <c r="BU82" s="89"/>
      <c r="BV82" s="96">
        <f t="shared" si="166"/>
        <v>0</v>
      </c>
      <c r="BW82" s="83">
        <f t="shared" si="71"/>
        <v>0</v>
      </c>
      <c r="BX82" s="83">
        <f>IF(Q81="初 年 度",BW82,0)</f>
        <v>0</v>
      </c>
      <c r="BY82" s="120">
        <f>IF(Q81="次 年 度",BW82,0)</f>
        <v>0</v>
      </c>
      <c r="BZ82" s="477"/>
      <c r="CA82" s="125" t="s">
        <v>228</v>
      </c>
      <c r="CB82" s="96">
        <f t="shared" si="192"/>
        <v>0</v>
      </c>
      <c r="CC82" s="100"/>
      <c r="CD82" s="370"/>
      <c r="CE82" s="89"/>
      <c r="CF82" s="96">
        <f t="shared" si="167"/>
        <v>0</v>
      </c>
      <c r="CG82" s="83">
        <f t="shared" si="193"/>
        <v>0</v>
      </c>
      <c r="CH82" s="83">
        <f>IF(Q81="初 年 度",CG82,0)</f>
        <v>0</v>
      </c>
      <c r="CI82" s="120">
        <f>IF(Q81="次 年 度",CG82,0)</f>
        <v>0</v>
      </c>
      <c r="CJ82" s="71">
        <f t="shared" si="134"/>
        <v>0</v>
      </c>
      <c r="CK82" s="80">
        <f t="shared" si="135"/>
        <v>0</v>
      </c>
      <c r="CL82" s="80">
        <f t="shared" si="136"/>
        <v>0</v>
      </c>
      <c r="CM82" s="83">
        <f t="shared" si="137"/>
        <v>0</v>
      </c>
      <c r="CN82" s="80">
        <f t="shared" si="138"/>
        <v>0</v>
      </c>
      <c r="CO82" s="130">
        <f t="shared" si="139"/>
        <v>0</v>
      </c>
      <c r="CP82" s="477"/>
      <c r="CQ82" s="80" t="str">
        <f>IF(CS82="","",VLOOKUP(L81,'リスト（けさない）'!$AD$3:$AE$29,2,0))</f>
        <v/>
      </c>
      <c r="CR82" s="74">
        <f t="shared" si="168"/>
        <v>0</v>
      </c>
      <c r="CS82" s="100"/>
      <c r="CT82" s="80">
        <f t="shared" si="194"/>
        <v>0</v>
      </c>
      <c r="CU82" s="89"/>
      <c r="CV82" s="80">
        <f t="shared" si="169"/>
        <v>0</v>
      </c>
      <c r="CW82" s="80">
        <f t="shared" si="72"/>
        <v>0</v>
      </c>
      <c r="CX82" s="83">
        <f>IF(Q81="初 年 度",CW82,0)</f>
        <v>0</v>
      </c>
      <c r="CY82" s="120">
        <f>IF(Q81="次 年 度",CW82,0)</f>
        <v>0</v>
      </c>
      <c r="CZ82" s="477"/>
      <c r="DA82" s="125" t="s">
        <v>133</v>
      </c>
      <c r="DB82" s="74">
        <f t="shared" si="170"/>
        <v>0</v>
      </c>
      <c r="DC82" s="100"/>
      <c r="DD82" s="370"/>
      <c r="DE82" s="89"/>
      <c r="DF82" s="96">
        <f t="shared" si="171"/>
        <v>0</v>
      </c>
      <c r="DG82" s="83">
        <f t="shared" si="195"/>
        <v>0</v>
      </c>
      <c r="DH82" s="83">
        <f>IF(Q81="初 年 度",DG82,0)</f>
        <v>0</v>
      </c>
      <c r="DI82" s="120">
        <f>IF(Q81="次 年 度",DG82,0)</f>
        <v>0</v>
      </c>
      <c r="DJ82" s="477"/>
      <c r="DK82" s="125" t="s">
        <v>133</v>
      </c>
      <c r="DL82" s="74">
        <f t="shared" si="172"/>
        <v>0</v>
      </c>
      <c r="DM82" s="100"/>
      <c r="DN82" s="370"/>
      <c r="DO82" s="89"/>
      <c r="DP82" s="96">
        <f t="shared" si="173"/>
        <v>0</v>
      </c>
      <c r="DQ82" s="83">
        <f t="shared" si="73"/>
        <v>0</v>
      </c>
      <c r="DR82" s="83">
        <f>IF(Q81="初 年 度",DQ82,0)</f>
        <v>0</v>
      </c>
      <c r="DS82" s="120">
        <f>IF(Q81="次 年 度",DQ82,0)</f>
        <v>0</v>
      </c>
      <c r="DT82" s="477"/>
      <c r="DU82" s="125" t="s">
        <v>133</v>
      </c>
      <c r="DV82" s="74">
        <f t="shared" si="174"/>
        <v>0</v>
      </c>
      <c r="DW82" s="100"/>
      <c r="DX82" s="370"/>
      <c r="DY82" s="89"/>
      <c r="DZ82" s="96">
        <f t="shared" si="175"/>
        <v>0</v>
      </c>
      <c r="EA82" s="83">
        <f t="shared" si="196"/>
        <v>0</v>
      </c>
      <c r="EB82" s="83">
        <f>IF(Q81="初 年 度",EA82,0)</f>
        <v>0</v>
      </c>
      <c r="EC82" s="120">
        <f>IF(Q81="次 年 度",EA82,0)</f>
        <v>0</v>
      </c>
      <c r="ED82" s="477"/>
      <c r="EE82" s="125" t="s">
        <v>133</v>
      </c>
      <c r="EF82" s="74">
        <f t="shared" si="176"/>
        <v>0</v>
      </c>
      <c r="EG82" s="100"/>
      <c r="EH82" s="370"/>
      <c r="EI82" s="89"/>
      <c r="EJ82" s="96">
        <f t="shared" si="177"/>
        <v>0</v>
      </c>
      <c r="EK82" s="83">
        <f t="shared" si="74"/>
        <v>0</v>
      </c>
      <c r="EL82" s="83">
        <f>IF(Q81="初 年 度",EK82,0)</f>
        <v>0</v>
      </c>
      <c r="EM82" s="120">
        <f>IF(Q81="次 年 度",EK82,0)</f>
        <v>0</v>
      </c>
      <c r="EN82" s="71">
        <f t="shared" si="140"/>
        <v>0</v>
      </c>
      <c r="EO82" s="83">
        <f t="shared" si="141"/>
        <v>0</v>
      </c>
      <c r="EP82" s="83">
        <f t="shared" si="142"/>
        <v>0</v>
      </c>
      <c r="EQ82" s="83">
        <f t="shared" si="143"/>
        <v>0</v>
      </c>
      <c r="ER82" s="83">
        <f t="shared" si="144"/>
        <v>0</v>
      </c>
      <c r="ES82" s="120">
        <f t="shared" si="145"/>
        <v>0</v>
      </c>
      <c r="ET82" s="136">
        <f t="shared" si="146"/>
        <v>0</v>
      </c>
      <c r="EU82" s="122">
        <f t="shared" si="147"/>
        <v>0</v>
      </c>
      <c r="EV82" s="83">
        <f t="shared" si="148"/>
        <v>0</v>
      </c>
      <c r="EW82" s="83">
        <f t="shared" si="149"/>
        <v>0</v>
      </c>
      <c r="EX82" s="80">
        <f t="shared" si="150"/>
        <v>0</v>
      </c>
      <c r="EY82" s="130">
        <f t="shared" si="151"/>
        <v>0</v>
      </c>
      <c r="EZ82" s="71">
        <f>IF(L81="ブルーベリー（普通栽培）",0,220)</f>
        <v>220</v>
      </c>
      <c r="FA82" s="80">
        <f>IF(L81="ブルーベリー（普通栽培）",0,T82+AD82+AN82)</f>
        <v>0</v>
      </c>
      <c r="FB82" s="83">
        <f>IF(L81="ブルーベリー（普通栽培）",0,U82+AE82+AO82)</f>
        <v>0</v>
      </c>
      <c r="FC82" s="83">
        <f t="shared" si="197"/>
        <v>0</v>
      </c>
      <c r="FD82" s="83">
        <f t="shared" si="152"/>
        <v>0</v>
      </c>
      <c r="FE82" s="117">
        <f>IF(Q81="初 年 度",FC82-GK82,0)</f>
        <v>0</v>
      </c>
      <c r="FF82" s="118">
        <f>IF(Q81="次 年 度",FC82-GK82,0)</f>
        <v>0</v>
      </c>
      <c r="FG82" s="136">
        <f t="shared" si="114"/>
        <v>0</v>
      </c>
      <c r="FH82" s="83">
        <f t="shared" si="114"/>
        <v>0</v>
      </c>
      <c r="FI82" s="83">
        <f t="shared" si="114"/>
        <v>0</v>
      </c>
      <c r="FJ82" s="130">
        <f t="shared" si="114"/>
        <v>0</v>
      </c>
      <c r="FK82" s="314">
        <f>IF(P81="課税事業者（一般課税）",INT(V82*10/110)+INT(W82*10/110),0)</f>
        <v>0</v>
      </c>
      <c r="FL82" s="92">
        <f t="shared" si="153"/>
        <v>0</v>
      </c>
      <c r="FM82" s="102">
        <f>IF(P81="課税事業者（一般課税）",INT(AG82*0.0909090909090909),0)</f>
        <v>0</v>
      </c>
      <c r="FN82" s="343">
        <f t="shared" si="178"/>
        <v>0</v>
      </c>
      <c r="FO82" s="350">
        <f>IF(P81="課税事業者（一般課税）",INT(AP82*10/110)+INT(AQ82*10/110),0)</f>
        <v>0</v>
      </c>
      <c r="FP82" s="115">
        <f t="shared" si="179"/>
        <v>0</v>
      </c>
      <c r="FQ82" s="347">
        <f>IF(P81="課税事業者（一般課税）",INT(BA82*10/110),0)</f>
        <v>0</v>
      </c>
      <c r="FR82" s="92">
        <f t="shared" si="180"/>
        <v>0</v>
      </c>
      <c r="FS82" s="355">
        <f>IF(P81="課税事業者（一般課税）",INT(BL82*10/110),0)</f>
        <v>0</v>
      </c>
      <c r="FT82" s="105">
        <f t="shared" si="181"/>
        <v>0</v>
      </c>
      <c r="FU82" s="355">
        <f>IF(P81="課税事業者（一般課税）",INT(BV82*10/110),0)</f>
        <v>0</v>
      </c>
      <c r="FV82" s="115">
        <f t="shared" si="182"/>
        <v>0</v>
      </c>
      <c r="FW82" s="355">
        <f>IF(P81="課税事業者（一般課税）",INT(CF82*10/110),0)</f>
        <v>0</v>
      </c>
      <c r="FX82" s="105">
        <f t="shared" si="183"/>
        <v>0</v>
      </c>
      <c r="FY82" s="347">
        <f>IF(P81="課税事業者（一般課税）",INT(CT82*10/110)+INT(CU82*10/110),0)</f>
        <v>0</v>
      </c>
      <c r="FZ82" s="92">
        <f t="shared" si="184"/>
        <v>0</v>
      </c>
      <c r="GA82" s="355">
        <f>IF(P81="課税事業者（一般課税）",INT(DF82*10/110),0)</f>
        <v>0</v>
      </c>
      <c r="GB82" s="105">
        <f t="shared" si="185"/>
        <v>0</v>
      </c>
      <c r="GC82" s="354">
        <f>IF(P81="課税事業者（一般課税）",INT(DL82*10/110),0)</f>
        <v>0</v>
      </c>
      <c r="GD82" s="92">
        <f t="shared" si="186"/>
        <v>0</v>
      </c>
      <c r="GE82" s="355">
        <f>IF(P81="課税事業者（一般課税）",INT(DZ82*10/110),0)</f>
        <v>0</v>
      </c>
      <c r="GF82" s="115">
        <f t="shared" si="187"/>
        <v>0</v>
      </c>
      <c r="GG82" s="354">
        <f>IF(P81="課税事業者（一般課税）",INT(EJ82*10/110),0)</f>
        <v>0</v>
      </c>
      <c r="GH82" s="115">
        <f t="shared" si="188"/>
        <v>0</v>
      </c>
      <c r="GI82" s="113">
        <f t="shared" si="115"/>
        <v>0</v>
      </c>
      <c r="GJ82" s="115">
        <f t="shared" si="115"/>
        <v>0</v>
      </c>
      <c r="GK82" s="354">
        <f>IF(P81="課税事業者（一般課税）",INT(FC82*10/110),0)</f>
        <v>0</v>
      </c>
      <c r="GL82" s="140">
        <f t="shared" si="189"/>
        <v>0</v>
      </c>
      <c r="GM82" s="695"/>
    </row>
    <row r="83" spans="1:195" ht="20.100000000000001" customHeight="1">
      <c r="A83" s="667" t="str">
        <f t="shared" ref="A83" si="198">+A81</f>
        <v>北海道</v>
      </c>
      <c r="B83" s="521"/>
      <c r="C83" s="629">
        <f t="shared" ref="C83:C113" si="199">+C81+1</f>
        <v>35</v>
      </c>
      <c r="D83" s="685"/>
      <c r="E83" s="317" t="s">
        <v>258</v>
      </c>
      <c r="F83" s="680"/>
      <c r="G83" s="702"/>
      <c r="H83" s="697"/>
      <c r="I83" s="543"/>
      <c r="J83" s="698"/>
      <c r="K83" s="701"/>
      <c r="L83" s="683"/>
      <c r="M83" s="703"/>
      <c r="N83" s="468" t="e">
        <f t="shared" si="154"/>
        <v>#DIV/0!</v>
      </c>
      <c r="O83" s="689" t="str">
        <f>IF(L83="","",VLOOKUP(L83,'リスト（けさない）'!$Q$3:$R$29,2,0))</f>
        <v/>
      </c>
      <c r="P83" s="700"/>
      <c r="Q83" s="700"/>
      <c r="R83" s="473"/>
      <c r="S83" s="251" t="str">
        <f>IF(U83="","",VLOOKUP(L83,'リスト（けさない）'!$X$3:$Y$29,2,0))</f>
        <v/>
      </c>
      <c r="T83" s="243">
        <f t="shared" si="155"/>
        <v>0</v>
      </c>
      <c r="U83" s="255"/>
      <c r="V83" s="245">
        <f t="shared" si="131"/>
        <v>0</v>
      </c>
      <c r="W83" s="246"/>
      <c r="X83" s="247">
        <f t="shared" si="156"/>
        <v>0</v>
      </c>
      <c r="Y83" s="253">
        <f t="shared" si="132"/>
        <v>0</v>
      </c>
      <c r="Z83" s="332">
        <f>IF(Q83="初 年 度",Y83,0)</f>
        <v>0</v>
      </c>
      <c r="AA83" s="333">
        <f>IF(Q83="次 年 度",Y83,0)</f>
        <v>0</v>
      </c>
      <c r="AB83" s="444"/>
      <c r="AC83" s="124" t="s">
        <v>208</v>
      </c>
      <c r="AD83" s="243">
        <f t="shared" si="157"/>
        <v>0</v>
      </c>
      <c r="AE83" s="425"/>
      <c r="AF83" s="369"/>
      <c r="AG83" s="255"/>
      <c r="AH83" s="248">
        <f t="shared" si="158"/>
        <v>0</v>
      </c>
      <c r="AI83" s="339">
        <f>IF(AG83&gt;0,INT((AG83-FM83)/2),AF83-FM83)</f>
        <v>0</v>
      </c>
      <c r="AJ83" s="335">
        <f>IF(Q83="初 年 度",AI83,0)</f>
        <v>0</v>
      </c>
      <c r="AK83" s="420">
        <f>IF(Q83="次 年 度",AI83,0)</f>
        <v>0</v>
      </c>
      <c r="AL83" s="444"/>
      <c r="AM83" s="245" t="str">
        <f>IF(AO83="","",VLOOKUP(L83,'リスト（けさない）'!$AA$3:$AB$29,2,0))</f>
        <v/>
      </c>
      <c r="AN83" s="248">
        <f t="shared" si="159"/>
        <v>0</v>
      </c>
      <c r="AO83" s="425"/>
      <c r="AP83" s="257">
        <f t="shared" si="133"/>
        <v>0</v>
      </c>
      <c r="AQ83" s="255"/>
      <c r="AR83" s="258">
        <f t="shared" si="160"/>
        <v>0</v>
      </c>
      <c r="AS83" s="338">
        <f t="shared" ref="AS83:AS114" si="200">IF(AQ83&gt;0,INT((AQ83-FO83)/2),AP83-FO83)</f>
        <v>0</v>
      </c>
      <c r="AT83" s="332">
        <f>IF(Q83="初 年 度",AS83,0)</f>
        <v>0</v>
      </c>
      <c r="AU83" s="333">
        <f>IF(Q83="次 年 度",AS83,0)</f>
        <v>0</v>
      </c>
      <c r="AV83" s="476"/>
      <c r="AW83" s="124" t="s">
        <v>208</v>
      </c>
      <c r="AX83" s="248">
        <f t="shared" si="161"/>
        <v>0</v>
      </c>
      <c r="AY83" s="244"/>
      <c r="AZ83" s="369"/>
      <c r="BA83" s="255"/>
      <c r="BB83" s="248">
        <f t="shared" si="162"/>
        <v>0</v>
      </c>
      <c r="BC83" s="338">
        <f t="shared" si="191"/>
        <v>0</v>
      </c>
      <c r="BD83" s="332">
        <f>IF(Q83="初 年 度",BC83,0)</f>
        <v>0</v>
      </c>
      <c r="BE83" s="438">
        <f>IF(Q83="次 年 度",BC83,0)</f>
        <v>0</v>
      </c>
      <c r="BF83" s="476"/>
      <c r="BG83" s="124" t="s">
        <v>208</v>
      </c>
      <c r="BH83" s="248">
        <f t="shared" si="163"/>
        <v>0</v>
      </c>
      <c r="BI83" s="244"/>
      <c r="BJ83" s="369"/>
      <c r="BK83" s="255"/>
      <c r="BL83" s="248">
        <f t="shared" si="164"/>
        <v>0</v>
      </c>
      <c r="BM83" s="339">
        <f t="shared" ref="BM83:BM114" si="201">IF(BK83&gt;0,INT((BK83-FS83)/2),$BJ$15-FS83)</f>
        <v>0</v>
      </c>
      <c r="BN83" s="335">
        <f>IF(Q83="初 年 度",BM83,0)</f>
        <v>0</v>
      </c>
      <c r="BO83" s="420">
        <f>IF(Q83="次 年 度",BM83,0)</f>
        <v>0</v>
      </c>
      <c r="BP83" s="476"/>
      <c r="BQ83" s="376" t="s">
        <v>208</v>
      </c>
      <c r="BR83" s="248">
        <f t="shared" si="165"/>
        <v>0</v>
      </c>
      <c r="BS83" s="244"/>
      <c r="BT83" s="369"/>
      <c r="BU83" s="88"/>
      <c r="BV83" s="95">
        <f t="shared" si="166"/>
        <v>0</v>
      </c>
      <c r="BW83" s="339">
        <f t="shared" ref="BW83:BW114" si="202">IF(BU83&gt;0,INT((BU83-FU83)/2),$BT$15-FU83)</f>
        <v>0</v>
      </c>
      <c r="BX83" s="335">
        <f>IF(Q83="初 年 度",BW83,0)</f>
        <v>0</v>
      </c>
      <c r="BY83" s="336">
        <f>IF(Q83="次 年 度",BW83,0)</f>
        <v>0</v>
      </c>
      <c r="BZ83" s="476"/>
      <c r="CA83" s="124" t="s">
        <v>208</v>
      </c>
      <c r="CB83" s="248">
        <f t="shared" si="192"/>
        <v>0</v>
      </c>
      <c r="CC83" s="244"/>
      <c r="CD83" s="369"/>
      <c r="CE83" s="255"/>
      <c r="CF83" s="248">
        <f t="shared" si="167"/>
        <v>0</v>
      </c>
      <c r="CG83" s="338">
        <f t="shared" si="193"/>
        <v>0</v>
      </c>
      <c r="CH83" s="332">
        <f>IF(Q83="初 年 度",CG83,0)</f>
        <v>0</v>
      </c>
      <c r="CI83" s="333">
        <f>IF(Q83="次 年 度",CG83,0)</f>
        <v>0</v>
      </c>
      <c r="CJ83" s="256">
        <f t="shared" si="134"/>
        <v>0</v>
      </c>
      <c r="CK83" s="245">
        <f t="shared" si="135"/>
        <v>0</v>
      </c>
      <c r="CL83" s="245">
        <f t="shared" si="136"/>
        <v>0</v>
      </c>
      <c r="CM83" s="247">
        <f t="shared" si="137"/>
        <v>0</v>
      </c>
      <c r="CN83" s="245">
        <f t="shared" si="138"/>
        <v>0</v>
      </c>
      <c r="CO83" s="266">
        <f t="shared" si="139"/>
        <v>0</v>
      </c>
      <c r="CP83" s="476"/>
      <c r="CQ83" s="251" t="str">
        <f>IF(CS83="","",VLOOKUP(L83,'リスト（けさない）'!$AD$3:$AE$29,2,0))</f>
        <v/>
      </c>
      <c r="CR83" s="267">
        <f t="shared" si="168"/>
        <v>0</v>
      </c>
      <c r="CS83" s="244"/>
      <c r="CT83" s="245">
        <f t="shared" si="194"/>
        <v>0</v>
      </c>
      <c r="CU83" s="255"/>
      <c r="CV83" s="245">
        <f t="shared" si="169"/>
        <v>0</v>
      </c>
      <c r="CW83" s="339">
        <f t="shared" ref="CW83:CW114" si="203">IF(CU83&gt;0,INT((CU83-FY83)/2),CT83-FY83)</f>
        <v>0</v>
      </c>
      <c r="CX83" s="335">
        <f>IF(Q83="初 年 度",CW83,0)</f>
        <v>0</v>
      </c>
      <c r="CY83" s="336">
        <f>IF(Q83="次 年 度",CW83,0)</f>
        <v>0</v>
      </c>
      <c r="CZ83" s="476"/>
      <c r="DA83" s="124" t="s">
        <v>208</v>
      </c>
      <c r="DB83" s="267">
        <f t="shared" si="170"/>
        <v>0</v>
      </c>
      <c r="DC83" s="244"/>
      <c r="DD83" s="369"/>
      <c r="DE83" s="255"/>
      <c r="DF83" s="248">
        <f t="shared" si="171"/>
        <v>0</v>
      </c>
      <c r="DG83" s="338">
        <f t="shared" si="195"/>
        <v>0</v>
      </c>
      <c r="DH83" s="332">
        <f>IF(Q83="初 年 度",DG83,0)</f>
        <v>0</v>
      </c>
      <c r="DI83" s="333">
        <f>IF(Q83="次 年 度",DG83,0)</f>
        <v>0</v>
      </c>
      <c r="DJ83" s="476"/>
      <c r="DK83" s="458" t="s">
        <v>208</v>
      </c>
      <c r="DL83" s="267">
        <f t="shared" si="172"/>
        <v>0</v>
      </c>
      <c r="DM83" s="244"/>
      <c r="DN83" s="369"/>
      <c r="DO83" s="255"/>
      <c r="DP83" s="248">
        <f t="shared" si="173"/>
        <v>0</v>
      </c>
      <c r="DQ83" s="339">
        <f t="shared" ref="DQ83:DQ114" si="204">IF(DO83&gt;0,INT((DO83-GC83)/2),$DN$15-GC83)</f>
        <v>0</v>
      </c>
      <c r="DR83" s="335">
        <f>IF(Q83="初 年 度",DQ83,0)</f>
        <v>0</v>
      </c>
      <c r="DS83" s="336">
        <f>IF(Q83="次 年 度",DQ83,0)</f>
        <v>0</v>
      </c>
      <c r="DT83" s="476"/>
      <c r="DU83" s="458" t="s">
        <v>208</v>
      </c>
      <c r="DV83" s="267">
        <f t="shared" si="174"/>
        <v>0</v>
      </c>
      <c r="DW83" s="244"/>
      <c r="DX83" s="369"/>
      <c r="DY83" s="255"/>
      <c r="DZ83" s="248">
        <f t="shared" si="175"/>
        <v>0</v>
      </c>
      <c r="EA83" s="339">
        <f t="shared" si="196"/>
        <v>0</v>
      </c>
      <c r="EB83" s="335">
        <f>IF(Q83="初 年 度",EA83,0)</f>
        <v>0</v>
      </c>
      <c r="EC83" s="336">
        <f>IF(Q83="次 年 度",EA83,0)</f>
        <v>0</v>
      </c>
      <c r="ED83" s="476"/>
      <c r="EE83" s="458" t="s">
        <v>208</v>
      </c>
      <c r="EF83" s="267">
        <f t="shared" si="176"/>
        <v>0</v>
      </c>
      <c r="EG83" s="244"/>
      <c r="EH83" s="369"/>
      <c r="EI83" s="255"/>
      <c r="EJ83" s="248">
        <f t="shared" si="177"/>
        <v>0</v>
      </c>
      <c r="EK83" s="339">
        <f t="shared" ref="EK83:EK114" si="205">IF(EI83&gt;0,INT((EI83-GG83)/2),$EH$15-GG83)</f>
        <v>0</v>
      </c>
      <c r="EL83" s="335">
        <f>IF(Q83="初 年 度",EK83,0)</f>
        <v>0</v>
      </c>
      <c r="EM83" s="336">
        <f>IF(Q83="次 年 度",EK83,0)</f>
        <v>0</v>
      </c>
      <c r="EN83" s="256">
        <f t="shared" si="140"/>
        <v>0</v>
      </c>
      <c r="EO83" s="247">
        <f t="shared" si="141"/>
        <v>0</v>
      </c>
      <c r="EP83" s="247">
        <f t="shared" si="142"/>
        <v>0</v>
      </c>
      <c r="EQ83" s="247">
        <f t="shared" si="143"/>
        <v>0</v>
      </c>
      <c r="ER83" s="247">
        <f t="shared" si="144"/>
        <v>0</v>
      </c>
      <c r="ES83" s="259">
        <f t="shared" si="145"/>
        <v>0</v>
      </c>
      <c r="ET83" s="272">
        <f t="shared" si="146"/>
        <v>0</v>
      </c>
      <c r="EU83" s="264">
        <f t="shared" si="147"/>
        <v>0</v>
      </c>
      <c r="EV83" s="247">
        <f t="shared" si="148"/>
        <v>0</v>
      </c>
      <c r="EW83" s="247">
        <f t="shared" si="149"/>
        <v>0</v>
      </c>
      <c r="EX83" s="245">
        <f t="shared" si="150"/>
        <v>0</v>
      </c>
      <c r="EY83" s="266">
        <f t="shared" si="151"/>
        <v>0</v>
      </c>
      <c r="EZ83" s="383">
        <f>IF(L83="ブルーベリー（普通栽培）",0,220)</f>
        <v>220</v>
      </c>
      <c r="FA83" s="247">
        <f>IF(L83="ブルーベリー（普通栽培）",0,T83+AD83+AN83)</f>
        <v>0</v>
      </c>
      <c r="FB83" s="247">
        <f>IF(L83="ブルーベリー（普通栽培）",0,U83+AE83+AO83)</f>
        <v>0</v>
      </c>
      <c r="FC83" s="247">
        <f t="shared" si="197"/>
        <v>0</v>
      </c>
      <c r="FD83" s="247">
        <f t="shared" si="152"/>
        <v>0</v>
      </c>
      <c r="FE83" s="247">
        <f>IF(Q83="初 年 度",FC83-GK83,0)</f>
        <v>0</v>
      </c>
      <c r="FF83" s="259">
        <f>IF(Q83="次 年 度",FC83-GK83,0)</f>
        <v>0</v>
      </c>
      <c r="FG83" s="70">
        <f t="shared" si="114"/>
        <v>0</v>
      </c>
      <c r="FH83" s="82">
        <f t="shared" si="114"/>
        <v>0</v>
      </c>
      <c r="FI83" s="82">
        <f t="shared" si="114"/>
        <v>0</v>
      </c>
      <c r="FJ83" s="129">
        <f t="shared" si="114"/>
        <v>0</v>
      </c>
      <c r="FK83" s="228">
        <f>IF(P83="課税事業者（一般課税）",INT(V83*10/110)+INT(W83*10/110),0)</f>
        <v>0</v>
      </c>
      <c r="FL83" s="277">
        <f t="shared" si="153"/>
        <v>0</v>
      </c>
      <c r="FM83" s="278">
        <f>IF(P83="課税事業者（一般課税）",INT(AG83*0.0909090909090909),0)</f>
        <v>0</v>
      </c>
      <c r="FN83" s="342">
        <f t="shared" si="178"/>
        <v>0</v>
      </c>
      <c r="FO83" s="232">
        <f>IF(P83="課税事業者（一般課税）",INT(AP83*10/110)+INT(AQ83*10/110),0)</f>
        <v>0</v>
      </c>
      <c r="FP83" s="281">
        <f t="shared" si="179"/>
        <v>0</v>
      </c>
      <c r="FQ83" s="340">
        <f>IF(P83="課税事業者（一般課税）",INT(BA83*10/110),0)</f>
        <v>0</v>
      </c>
      <c r="FR83" s="277">
        <f t="shared" si="180"/>
        <v>0</v>
      </c>
      <c r="FS83" s="230">
        <f>IF(P83="課税事業者（一般課税）",INT(BL83*10/110),0)</f>
        <v>0</v>
      </c>
      <c r="FT83" s="279">
        <f t="shared" si="181"/>
        <v>0</v>
      </c>
      <c r="FU83" s="230">
        <f>IF(P83="課税事業者（一般課税）",INT(BV83*10/110),0)</f>
        <v>0</v>
      </c>
      <c r="FV83" s="281">
        <f t="shared" si="182"/>
        <v>0</v>
      </c>
      <c r="FW83" s="230">
        <f>IF(P83="課税事業者（一般課税）",INT(CF83*10/110),0)</f>
        <v>0</v>
      </c>
      <c r="FX83" s="279">
        <f t="shared" si="183"/>
        <v>0</v>
      </c>
      <c r="FY83" s="340">
        <f>IF(P83="課税事業者（一般課税）",INT(CT83*10/110)+INT(CU83*10/110),0)</f>
        <v>0</v>
      </c>
      <c r="FZ83" s="277">
        <f t="shared" si="184"/>
        <v>0</v>
      </c>
      <c r="GA83" s="230">
        <f>IF(P83="課税事業者（一般課税）",INT(DF83*10/110),0)</f>
        <v>0</v>
      </c>
      <c r="GB83" s="279">
        <f t="shared" si="185"/>
        <v>0</v>
      </c>
      <c r="GC83" s="353">
        <f>IF(P83="課税事業者（一般課税）",INT(DP83*10/110),0)</f>
        <v>0</v>
      </c>
      <c r="GD83" s="277">
        <f t="shared" si="186"/>
        <v>0</v>
      </c>
      <c r="GE83" s="230">
        <f>IF(P83="課税事業者（一般課税）",INT(DZ83*10/110),0)</f>
        <v>0</v>
      </c>
      <c r="GF83" s="281">
        <f t="shared" si="187"/>
        <v>0</v>
      </c>
      <c r="GG83" s="353">
        <f>IF(P83="課税事業者（一般課税）",INT(EJ83*10/110),0)</f>
        <v>0</v>
      </c>
      <c r="GH83" s="281">
        <f t="shared" si="188"/>
        <v>0</v>
      </c>
      <c r="GI83" s="280">
        <f t="shared" si="115"/>
        <v>0</v>
      </c>
      <c r="GJ83" s="281">
        <f t="shared" si="115"/>
        <v>0</v>
      </c>
      <c r="GK83" s="353">
        <f>IF(P83="課税事業者（一般課税）",INT(FC83*10/110),0)</f>
        <v>0</v>
      </c>
      <c r="GL83" s="287">
        <f t="shared" si="189"/>
        <v>0</v>
      </c>
      <c r="GM83" s="694"/>
    </row>
    <row r="84" spans="1:195" ht="20.100000000000001" customHeight="1">
      <c r="A84" s="668"/>
      <c r="B84" s="522"/>
      <c r="C84" s="669"/>
      <c r="D84" s="673"/>
      <c r="E84" s="316" t="s">
        <v>256</v>
      </c>
      <c r="F84" s="675"/>
      <c r="G84" s="541"/>
      <c r="H84" s="497"/>
      <c r="I84" s="697"/>
      <c r="J84" s="699"/>
      <c r="K84" s="552"/>
      <c r="L84" s="541"/>
      <c r="M84" s="704"/>
      <c r="N84" s="467" t="e">
        <f t="shared" si="154"/>
        <v>#DIV/0!</v>
      </c>
      <c r="O84" s="690"/>
      <c r="P84" s="537"/>
      <c r="Q84" s="537"/>
      <c r="R84" s="89"/>
      <c r="S84" s="80" t="str">
        <f>IF(U84="","",VLOOKUP(L83,'リスト（けさない）'!$X$3:$Y$29,2,0))</f>
        <v/>
      </c>
      <c r="T84" s="74">
        <f t="shared" si="155"/>
        <v>0</v>
      </c>
      <c r="U84" s="89"/>
      <c r="V84" s="80">
        <f t="shared" si="131"/>
        <v>0</v>
      </c>
      <c r="W84" s="78"/>
      <c r="X84" s="83">
        <f t="shared" si="156"/>
        <v>0</v>
      </c>
      <c r="Y84" s="83">
        <f t="shared" si="132"/>
        <v>0</v>
      </c>
      <c r="Z84" s="394">
        <f>IF(Q83="初 年 度",Y84,0)</f>
        <v>0</v>
      </c>
      <c r="AA84" s="395">
        <f>IF(Q83="次 年 度",Y84,0)</f>
        <v>0</v>
      </c>
      <c r="AB84" s="445"/>
      <c r="AC84" s="125" t="s">
        <v>208</v>
      </c>
      <c r="AD84" s="74">
        <f t="shared" si="157"/>
        <v>0</v>
      </c>
      <c r="AE84" s="426"/>
      <c r="AF84" s="370"/>
      <c r="AG84" s="89"/>
      <c r="AH84" s="96">
        <f t="shared" si="158"/>
        <v>0</v>
      </c>
      <c r="AI84" s="96">
        <f>IF(AG83&gt;0,INT((AG84-FM84)/2),AF84-FM84)</f>
        <v>0</v>
      </c>
      <c r="AJ84" s="96">
        <f>IF(Q83="初 年 度",AI84,0)</f>
        <v>0</v>
      </c>
      <c r="AK84" s="421">
        <f>IF(Q83="次 年 度",AI84,0)</f>
        <v>0</v>
      </c>
      <c r="AL84" s="445"/>
      <c r="AM84" s="80" t="str">
        <f>IF(AO84="","",VLOOKUP(L83,'リスト（けさない）'!$AA$3:$AB$29,2,0))</f>
        <v/>
      </c>
      <c r="AN84" s="96">
        <f t="shared" si="159"/>
        <v>0</v>
      </c>
      <c r="AO84" s="426"/>
      <c r="AP84" s="107">
        <f t="shared" si="133"/>
        <v>0</v>
      </c>
      <c r="AQ84" s="89"/>
      <c r="AR84" s="111">
        <f t="shared" si="160"/>
        <v>0</v>
      </c>
      <c r="AS84" s="334">
        <f t="shared" si="200"/>
        <v>0</v>
      </c>
      <c r="AT84" s="334">
        <f>IF(Q83="初 年 度",AS84,0)</f>
        <v>0</v>
      </c>
      <c r="AU84" s="337">
        <f>IF(Q83="次 年 度",AS84,0)</f>
        <v>0</v>
      </c>
      <c r="AV84" s="477"/>
      <c r="AW84" s="125" t="s">
        <v>208</v>
      </c>
      <c r="AX84" s="96">
        <f t="shared" si="161"/>
        <v>0</v>
      </c>
      <c r="AY84" s="100"/>
      <c r="AZ84" s="370"/>
      <c r="BA84" s="89"/>
      <c r="BB84" s="96">
        <f t="shared" si="162"/>
        <v>0</v>
      </c>
      <c r="BC84" s="80">
        <f t="shared" si="191"/>
        <v>0</v>
      </c>
      <c r="BD84" s="83">
        <f>IF(Q83="初 年 度",BC84,0)</f>
        <v>0</v>
      </c>
      <c r="BE84" s="122">
        <f>IF(Q83="次 年 度",BC84,0)</f>
        <v>0</v>
      </c>
      <c r="BF84" s="477"/>
      <c r="BG84" s="125" t="s">
        <v>208</v>
      </c>
      <c r="BH84" s="96">
        <f t="shared" si="163"/>
        <v>0</v>
      </c>
      <c r="BI84" s="100"/>
      <c r="BJ84" s="370"/>
      <c r="BK84" s="89"/>
      <c r="BL84" s="96">
        <f t="shared" si="164"/>
        <v>0</v>
      </c>
      <c r="BM84" s="83">
        <f t="shared" si="201"/>
        <v>0</v>
      </c>
      <c r="BN84" s="83">
        <f>IF(Q83="初 年 度",BM84,0)</f>
        <v>0</v>
      </c>
      <c r="BO84" s="122">
        <f>IF(Q83="次 年 度",BM84,0)</f>
        <v>0</v>
      </c>
      <c r="BP84" s="477"/>
      <c r="BQ84" s="375" t="s">
        <v>208</v>
      </c>
      <c r="BR84" s="96">
        <f t="shared" si="165"/>
        <v>0</v>
      </c>
      <c r="BS84" s="100"/>
      <c r="BT84" s="370"/>
      <c r="BU84" s="89"/>
      <c r="BV84" s="96">
        <f t="shared" si="166"/>
        <v>0</v>
      </c>
      <c r="BW84" s="83">
        <f t="shared" si="202"/>
        <v>0</v>
      </c>
      <c r="BX84" s="83">
        <f>IF(Q83="初 年 度",BW84,0)</f>
        <v>0</v>
      </c>
      <c r="BY84" s="120">
        <f>IF(Q83="次 年 度",BW84,0)</f>
        <v>0</v>
      </c>
      <c r="BZ84" s="477"/>
      <c r="CA84" s="125" t="s">
        <v>208</v>
      </c>
      <c r="CB84" s="96">
        <f t="shared" si="192"/>
        <v>0</v>
      </c>
      <c r="CC84" s="100"/>
      <c r="CD84" s="370"/>
      <c r="CE84" s="89"/>
      <c r="CF84" s="96">
        <f t="shared" si="167"/>
        <v>0</v>
      </c>
      <c r="CG84" s="83">
        <f t="shared" si="193"/>
        <v>0</v>
      </c>
      <c r="CH84" s="83">
        <f>IF(Q83="初 年 度",CG84,0)</f>
        <v>0</v>
      </c>
      <c r="CI84" s="120">
        <f>IF(Q83="次 年 度",CG84,0)</f>
        <v>0</v>
      </c>
      <c r="CJ84" s="71">
        <f t="shared" si="134"/>
        <v>0</v>
      </c>
      <c r="CK84" s="80">
        <f t="shared" si="135"/>
        <v>0</v>
      </c>
      <c r="CL84" s="80">
        <f t="shared" si="136"/>
        <v>0</v>
      </c>
      <c r="CM84" s="83">
        <f t="shared" si="137"/>
        <v>0</v>
      </c>
      <c r="CN84" s="80">
        <f t="shared" si="138"/>
        <v>0</v>
      </c>
      <c r="CO84" s="130">
        <f t="shared" si="139"/>
        <v>0</v>
      </c>
      <c r="CP84" s="477"/>
      <c r="CQ84" s="81" t="str">
        <f>IF(CS84="","",VLOOKUP(L83,'リスト（けさない）'!$AD$3:$AE$29,2,0))</f>
        <v/>
      </c>
      <c r="CR84" s="74">
        <f t="shared" si="168"/>
        <v>0</v>
      </c>
      <c r="CS84" s="100"/>
      <c r="CT84" s="80">
        <f t="shared" si="194"/>
        <v>0</v>
      </c>
      <c r="CU84" s="89"/>
      <c r="CV84" s="80">
        <f t="shared" si="169"/>
        <v>0</v>
      </c>
      <c r="CW84" s="80">
        <f t="shared" si="203"/>
        <v>0</v>
      </c>
      <c r="CX84" s="83">
        <f>IF(Q83="初 年 度",CW84,0)</f>
        <v>0</v>
      </c>
      <c r="CY84" s="120">
        <f>IF(Q83="次 年 度",CW84,0)</f>
        <v>0</v>
      </c>
      <c r="CZ84" s="477"/>
      <c r="DA84" s="125" t="s">
        <v>208</v>
      </c>
      <c r="DB84" s="74">
        <f t="shared" si="170"/>
        <v>0</v>
      </c>
      <c r="DC84" s="100"/>
      <c r="DD84" s="370"/>
      <c r="DE84" s="89"/>
      <c r="DF84" s="96">
        <f t="shared" si="171"/>
        <v>0</v>
      </c>
      <c r="DG84" s="83">
        <f t="shared" si="195"/>
        <v>0</v>
      </c>
      <c r="DH84" s="83">
        <f>IF(Q83="初 年 度",DG84,0)</f>
        <v>0</v>
      </c>
      <c r="DI84" s="120">
        <f>IF(Q83="次 年 度",DG84,0)</f>
        <v>0</v>
      </c>
      <c r="DJ84" s="477"/>
      <c r="DK84" s="125" t="s">
        <v>208</v>
      </c>
      <c r="DL84" s="74">
        <f t="shared" si="172"/>
        <v>0</v>
      </c>
      <c r="DM84" s="100"/>
      <c r="DN84" s="370"/>
      <c r="DO84" s="89"/>
      <c r="DP84" s="96">
        <f t="shared" si="173"/>
        <v>0</v>
      </c>
      <c r="DQ84" s="83">
        <f t="shared" si="204"/>
        <v>0</v>
      </c>
      <c r="DR84" s="83">
        <f>IF(Q83="初 年 度",DQ84,0)</f>
        <v>0</v>
      </c>
      <c r="DS84" s="120">
        <f>IF(Q83="次 年 度",DQ84,0)</f>
        <v>0</v>
      </c>
      <c r="DT84" s="477"/>
      <c r="DU84" s="125" t="s">
        <v>208</v>
      </c>
      <c r="DV84" s="74">
        <f t="shared" si="174"/>
        <v>0</v>
      </c>
      <c r="DW84" s="100"/>
      <c r="DX84" s="370"/>
      <c r="DY84" s="89"/>
      <c r="DZ84" s="96">
        <f t="shared" si="175"/>
        <v>0</v>
      </c>
      <c r="EA84" s="83">
        <f t="shared" si="196"/>
        <v>0</v>
      </c>
      <c r="EB84" s="83">
        <f>IF(Q83="初 年 度",EA84,0)</f>
        <v>0</v>
      </c>
      <c r="EC84" s="120">
        <f>IF(Q83="次 年 度",EA84,0)</f>
        <v>0</v>
      </c>
      <c r="ED84" s="477"/>
      <c r="EE84" s="125" t="s">
        <v>208</v>
      </c>
      <c r="EF84" s="74">
        <f t="shared" si="176"/>
        <v>0</v>
      </c>
      <c r="EG84" s="100"/>
      <c r="EH84" s="370"/>
      <c r="EI84" s="89"/>
      <c r="EJ84" s="96">
        <f t="shared" si="177"/>
        <v>0</v>
      </c>
      <c r="EK84" s="83">
        <f t="shared" si="205"/>
        <v>0</v>
      </c>
      <c r="EL84" s="83">
        <f>IF(Q83="初 年 度",EK84,0)</f>
        <v>0</v>
      </c>
      <c r="EM84" s="120">
        <f>IF(Q83="次 年 度",EK84,0)</f>
        <v>0</v>
      </c>
      <c r="EN84" s="71">
        <f t="shared" si="140"/>
        <v>0</v>
      </c>
      <c r="EO84" s="83">
        <f t="shared" si="141"/>
        <v>0</v>
      </c>
      <c r="EP84" s="83">
        <f t="shared" si="142"/>
        <v>0</v>
      </c>
      <c r="EQ84" s="83">
        <f t="shared" si="143"/>
        <v>0</v>
      </c>
      <c r="ER84" s="83">
        <f t="shared" si="144"/>
        <v>0</v>
      </c>
      <c r="ES84" s="120">
        <f t="shared" si="145"/>
        <v>0</v>
      </c>
      <c r="ET84" s="136">
        <f t="shared" si="146"/>
        <v>0</v>
      </c>
      <c r="EU84" s="122">
        <f t="shared" si="147"/>
        <v>0</v>
      </c>
      <c r="EV84" s="83">
        <f t="shared" si="148"/>
        <v>0</v>
      </c>
      <c r="EW84" s="83">
        <f t="shared" si="149"/>
        <v>0</v>
      </c>
      <c r="EX84" s="80">
        <f t="shared" si="150"/>
        <v>0</v>
      </c>
      <c r="EY84" s="130">
        <f t="shared" si="151"/>
        <v>0</v>
      </c>
      <c r="EZ84" s="71">
        <f>IF(L83="ブルーベリー（普通栽培）",0,220)</f>
        <v>220</v>
      </c>
      <c r="FA84" s="80">
        <f>IF(L83="ブルーベリー（普通栽培）",0,T84+AD84+AN84)</f>
        <v>0</v>
      </c>
      <c r="FB84" s="83">
        <f>IF(L83="ブルーベリー（普通栽培）",0,U84+AE84+AO84)</f>
        <v>0</v>
      </c>
      <c r="FC84" s="83">
        <f t="shared" si="197"/>
        <v>0</v>
      </c>
      <c r="FD84" s="83">
        <f t="shared" si="152"/>
        <v>0</v>
      </c>
      <c r="FE84" s="239">
        <f>IF(Q83="初 年 度",FC84-GK84,0)</f>
        <v>0</v>
      </c>
      <c r="FF84" s="240">
        <f>IF(Q83="次 年 度",FC84-GK84,0)</f>
        <v>0</v>
      </c>
      <c r="FG84" s="71">
        <f t="shared" si="114"/>
        <v>0</v>
      </c>
      <c r="FH84" s="83">
        <f t="shared" si="114"/>
        <v>0</v>
      </c>
      <c r="FI84" s="83">
        <f t="shared" si="114"/>
        <v>0</v>
      </c>
      <c r="FJ84" s="130">
        <f t="shared" si="114"/>
        <v>0</v>
      </c>
      <c r="FK84" s="314">
        <f>IF(P83="課税事業者（一般課税）",INT(V84*10/110)+INT(W84*10/110),0)</f>
        <v>0</v>
      </c>
      <c r="FL84" s="92">
        <f t="shared" si="153"/>
        <v>0</v>
      </c>
      <c r="FM84" s="102">
        <f>IF(P83="課税事業者（一般課税）",INT(AG84*0.0909090909090909),0)</f>
        <v>0</v>
      </c>
      <c r="FN84" s="343">
        <f t="shared" si="178"/>
        <v>0</v>
      </c>
      <c r="FO84" s="350">
        <f>IF(P83="課税事業者（一般課税）",INT(AP84*10/110)+INT(AQ84*10/110),0)</f>
        <v>0</v>
      </c>
      <c r="FP84" s="115">
        <f t="shared" si="179"/>
        <v>0</v>
      </c>
      <c r="FQ84" s="347">
        <f>IF(P83="課税事業者（一般課税）",INT(BA84*10/110),0)</f>
        <v>0</v>
      </c>
      <c r="FR84" s="92">
        <f t="shared" si="180"/>
        <v>0</v>
      </c>
      <c r="FS84" s="355">
        <f>IF(P83="課税事業者（一般課税）",INT(BL84*10/110),0)</f>
        <v>0</v>
      </c>
      <c r="FT84" s="105">
        <f t="shared" si="181"/>
        <v>0</v>
      </c>
      <c r="FU84" s="355">
        <f>IF(P83="課税事業者（一般課税）",INT(BV84*10/110),0)</f>
        <v>0</v>
      </c>
      <c r="FV84" s="115">
        <f t="shared" si="182"/>
        <v>0</v>
      </c>
      <c r="FW84" s="355">
        <f>IF(P83="課税事業者（一般課税）",INT(CF84*10/110),0)</f>
        <v>0</v>
      </c>
      <c r="FX84" s="105">
        <f t="shared" si="183"/>
        <v>0</v>
      </c>
      <c r="FY84" s="347">
        <f>IF(P83="課税事業者（一般課税）",INT(CT84*10/110)+INT(CU84*10/110),0)</f>
        <v>0</v>
      </c>
      <c r="FZ84" s="92">
        <f t="shared" si="184"/>
        <v>0</v>
      </c>
      <c r="GA84" s="355">
        <f>IF(P83="課税事業者（一般課税）",INT(DF84*10/110),0)</f>
        <v>0</v>
      </c>
      <c r="GB84" s="105">
        <f t="shared" si="185"/>
        <v>0</v>
      </c>
      <c r="GC84" s="354">
        <f>IF(P83="課税事業者（一般課税）",INT(DL84*10/110),0)</f>
        <v>0</v>
      </c>
      <c r="GD84" s="92">
        <f t="shared" si="186"/>
        <v>0</v>
      </c>
      <c r="GE84" s="355">
        <f>IF(P83="課税事業者（一般課税）",INT(DZ84*10/110),0)</f>
        <v>0</v>
      </c>
      <c r="GF84" s="115">
        <f t="shared" si="187"/>
        <v>0</v>
      </c>
      <c r="GG84" s="354">
        <f>IF(P83="課税事業者（一般課税）",INT(EJ84*10/110),0)</f>
        <v>0</v>
      </c>
      <c r="GH84" s="115">
        <f t="shared" si="188"/>
        <v>0</v>
      </c>
      <c r="GI84" s="113">
        <f t="shared" si="115"/>
        <v>0</v>
      </c>
      <c r="GJ84" s="115">
        <f t="shared" si="115"/>
        <v>0</v>
      </c>
      <c r="GK84" s="354">
        <f>IF(P83="課税事業者（一般課税）",INT(FC84*10/110),0)</f>
        <v>0</v>
      </c>
      <c r="GL84" s="140">
        <f t="shared" si="189"/>
        <v>0</v>
      </c>
      <c r="GM84" s="695"/>
    </row>
    <row r="85" spans="1:195" ht="20.100000000000001" customHeight="1">
      <c r="A85" s="667" t="str">
        <f t="shared" ref="A85" si="206">+A83</f>
        <v>北海道</v>
      </c>
      <c r="B85" s="521"/>
      <c r="C85" s="629">
        <f t="shared" si="199"/>
        <v>36</v>
      </c>
      <c r="D85" s="685"/>
      <c r="E85" s="317" t="s">
        <v>258</v>
      </c>
      <c r="F85" s="680"/>
      <c r="G85" s="702"/>
      <c r="H85" s="697"/>
      <c r="I85" s="543"/>
      <c r="J85" s="698"/>
      <c r="K85" s="701"/>
      <c r="L85" s="683"/>
      <c r="M85" s="703"/>
      <c r="N85" s="468" t="e">
        <f t="shared" si="154"/>
        <v>#DIV/0!</v>
      </c>
      <c r="O85" s="689" t="str">
        <f>IF(L85="","",VLOOKUP(L85,'リスト（けさない）'!$Q$3:$R$29,2,0))</f>
        <v/>
      </c>
      <c r="P85" s="700"/>
      <c r="Q85" s="700"/>
      <c r="R85" s="460"/>
      <c r="S85" s="251" t="str">
        <f>IF(U85="","",VLOOKUP(L85,'リスト（けさない）'!$X$3:$Y$29,2,0))</f>
        <v/>
      </c>
      <c r="T85" s="249">
        <f t="shared" si="155"/>
        <v>0</v>
      </c>
      <c r="U85" s="260"/>
      <c r="V85" s="251">
        <f t="shared" si="131"/>
        <v>0</v>
      </c>
      <c r="W85" s="252"/>
      <c r="X85" s="253">
        <f t="shared" si="156"/>
        <v>0</v>
      </c>
      <c r="Y85" s="253">
        <f t="shared" si="132"/>
        <v>0</v>
      </c>
      <c r="Z85" s="332">
        <f>IF(Q85="初 年 度",Y85,0)</f>
        <v>0</v>
      </c>
      <c r="AA85" s="333">
        <f>IF(Q85="次 年 度",Y85,0)</f>
        <v>0</v>
      </c>
      <c r="AB85" s="442"/>
      <c r="AC85" s="73" t="s">
        <v>208</v>
      </c>
      <c r="AD85" s="249">
        <f t="shared" si="157"/>
        <v>0</v>
      </c>
      <c r="AE85" s="427"/>
      <c r="AF85" s="369"/>
      <c r="AG85" s="260"/>
      <c r="AH85" s="254">
        <f t="shared" si="158"/>
        <v>0</v>
      </c>
      <c r="AI85" s="339">
        <f>IF(AG85&gt;0,INT((AG85-FM85)/2),AF85-FM85)</f>
        <v>0</v>
      </c>
      <c r="AJ85" s="335">
        <f>IF(Q85="初 年 度",AI85,0)</f>
        <v>0</v>
      </c>
      <c r="AK85" s="420">
        <f>IF(Q85="次 年 度",AI85,0)</f>
        <v>0</v>
      </c>
      <c r="AL85" s="442"/>
      <c r="AM85" s="251" t="str">
        <f>IF(AO85="","",VLOOKUP(L85,'リスト（けさない）'!$AA$3:$AB$29,2,0))</f>
        <v/>
      </c>
      <c r="AN85" s="254">
        <f t="shared" si="159"/>
        <v>0</v>
      </c>
      <c r="AO85" s="427"/>
      <c r="AP85" s="261">
        <f t="shared" si="133"/>
        <v>0</v>
      </c>
      <c r="AQ85" s="260"/>
      <c r="AR85" s="262">
        <f t="shared" si="160"/>
        <v>0</v>
      </c>
      <c r="AS85" s="338">
        <f t="shared" si="200"/>
        <v>0</v>
      </c>
      <c r="AT85" s="332">
        <f>IF(Q85="初 年 度",AS85,0)</f>
        <v>0</v>
      </c>
      <c r="AU85" s="333">
        <f>IF(Q85="次 年 度",AS85,0)</f>
        <v>0</v>
      </c>
      <c r="AV85" s="478"/>
      <c r="AW85" s="73" t="s">
        <v>208</v>
      </c>
      <c r="AX85" s="254">
        <f t="shared" si="161"/>
        <v>0</v>
      </c>
      <c r="AY85" s="250"/>
      <c r="AZ85" s="369"/>
      <c r="BA85" s="260"/>
      <c r="BB85" s="254">
        <f t="shared" si="162"/>
        <v>0</v>
      </c>
      <c r="BC85" s="338">
        <f t="shared" si="191"/>
        <v>0</v>
      </c>
      <c r="BD85" s="332">
        <f>IF(Q85="初 年 度",BC85,0)</f>
        <v>0</v>
      </c>
      <c r="BE85" s="438">
        <f>IF(Q85="次 年 度",BC85,0)</f>
        <v>0</v>
      </c>
      <c r="BF85" s="478"/>
      <c r="BG85" s="73" t="s">
        <v>208</v>
      </c>
      <c r="BH85" s="254">
        <f t="shared" si="163"/>
        <v>0</v>
      </c>
      <c r="BI85" s="250"/>
      <c r="BJ85" s="369"/>
      <c r="BK85" s="260"/>
      <c r="BL85" s="254">
        <f t="shared" si="164"/>
        <v>0</v>
      </c>
      <c r="BM85" s="339">
        <f t="shared" si="201"/>
        <v>0</v>
      </c>
      <c r="BN85" s="335">
        <f>IF(Q85="初 年 度",BM85,0)</f>
        <v>0</v>
      </c>
      <c r="BO85" s="420">
        <f>IF(Q85="次 年 度",BM85,0)</f>
        <v>0</v>
      </c>
      <c r="BP85" s="478"/>
      <c r="BQ85" s="377" t="s">
        <v>208</v>
      </c>
      <c r="BR85" s="254">
        <f t="shared" si="165"/>
        <v>0</v>
      </c>
      <c r="BS85" s="250"/>
      <c r="BT85" s="369"/>
      <c r="BU85" s="90"/>
      <c r="BV85" s="97">
        <f t="shared" si="166"/>
        <v>0</v>
      </c>
      <c r="BW85" s="339">
        <f t="shared" si="202"/>
        <v>0</v>
      </c>
      <c r="BX85" s="335">
        <f>IF(Q85="初 年 度",BW85,0)</f>
        <v>0</v>
      </c>
      <c r="BY85" s="336">
        <f>IF(Q85="次 年 度",BW85,0)</f>
        <v>0</v>
      </c>
      <c r="BZ85" s="478"/>
      <c r="CA85" s="73" t="s">
        <v>208</v>
      </c>
      <c r="CB85" s="254">
        <f t="shared" si="192"/>
        <v>0</v>
      </c>
      <c r="CC85" s="250"/>
      <c r="CD85" s="369"/>
      <c r="CE85" s="260"/>
      <c r="CF85" s="254">
        <f t="shared" si="167"/>
        <v>0</v>
      </c>
      <c r="CG85" s="338">
        <f t="shared" si="193"/>
        <v>0</v>
      </c>
      <c r="CH85" s="332">
        <f>IF(Q85="初 年 度",CG85,0)</f>
        <v>0</v>
      </c>
      <c r="CI85" s="333">
        <f>IF(Q85="次 年 度",CG85,0)</f>
        <v>0</v>
      </c>
      <c r="CJ85" s="242">
        <f t="shared" si="134"/>
        <v>0</v>
      </c>
      <c r="CK85" s="251">
        <f t="shared" si="135"/>
        <v>0</v>
      </c>
      <c r="CL85" s="251">
        <f t="shared" si="136"/>
        <v>0</v>
      </c>
      <c r="CM85" s="253">
        <f t="shared" si="137"/>
        <v>0</v>
      </c>
      <c r="CN85" s="251">
        <f t="shared" si="138"/>
        <v>0</v>
      </c>
      <c r="CO85" s="268">
        <f t="shared" si="139"/>
        <v>0</v>
      </c>
      <c r="CP85" s="478"/>
      <c r="CQ85" s="245" t="str">
        <f>IF(CS85="","",VLOOKUP(L85,'リスト（けさない）'!$AD$3:$AE$29,2,0))</f>
        <v/>
      </c>
      <c r="CR85" s="249">
        <f t="shared" si="168"/>
        <v>0</v>
      </c>
      <c r="CS85" s="250"/>
      <c r="CT85" s="251">
        <f t="shared" si="194"/>
        <v>0</v>
      </c>
      <c r="CU85" s="260"/>
      <c r="CV85" s="251">
        <f t="shared" si="169"/>
        <v>0</v>
      </c>
      <c r="CW85" s="339">
        <f t="shared" si="203"/>
        <v>0</v>
      </c>
      <c r="CX85" s="335">
        <f>IF(Q85="初 年 度",CW85,0)</f>
        <v>0</v>
      </c>
      <c r="CY85" s="336">
        <f>IF(Q85="次 年 度",CW85,0)</f>
        <v>0</v>
      </c>
      <c r="CZ85" s="478"/>
      <c r="DA85" s="73" t="s">
        <v>208</v>
      </c>
      <c r="DB85" s="249">
        <f t="shared" si="170"/>
        <v>0</v>
      </c>
      <c r="DC85" s="250"/>
      <c r="DD85" s="369"/>
      <c r="DE85" s="260"/>
      <c r="DF85" s="254">
        <f t="shared" si="171"/>
        <v>0</v>
      </c>
      <c r="DG85" s="338">
        <f t="shared" si="195"/>
        <v>0</v>
      </c>
      <c r="DH85" s="332">
        <f>IF(Q85="初 年 度",DG85,0)</f>
        <v>0</v>
      </c>
      <c r="DI85" s="333">
        <f>IF(Q85="次 年 度",DG85,0)</f>
        <v>0</v>
      </c>
      <c r="DJ85" s="478"/>
      <c r="DK85" s="456" t="s">
        <v>208</v>
      </c>
      <c r="DL85" s="249">
        <f t="shared" si="172"/>
        <v>0</v>
      </c>
      <c r="DM85" s="250"/>
      <c r="DN85" s="369"/>
      <c r="DO85" s="260"/>
      <c r="DP85" s="254">
        <f t="shared" si="173"/>
        <v>0</v>
      </c>
      <c r="DQ85" s="339">
        <f t="shared" si="204"/>
        <v>0</v>
      </c>
      <c r="DR85" s="335">
        <f>IF(Q85="初 年 度",DQ85,0)</f>
        <v>0</v>
      </c>
      <c r="DS85" s="336">
        <f>IF(Q85="次 年 度",DQ85,0)</f>
        <v>0</v>
      </c>
      <c r="DT85" s="478"/>
      <c r="DU85" s="456" t="s">
        <v>208</v>
      </c>
      <c r="DV85" s="249">
        <f t="shared" si="174"/>
        <v>0</v>
      </c>
      <c r="DW85" s="250"/>
      <c r="DX85" s="369"/>
      <c r="DY85" s="260"/>
      <c r="DZ85" s="254">
        <f t="shared" si="175"/>
        <v>0</v>
      </c>
      <c r="EA85" s="338">
        <f t="shared" si="196"/>
        <v>0</v>
      </c>
      <c r="EB85" s="332">
        <f>IF(Q85="初 年 度",EA85,0)</f>
        <v>0</v>
      </c>
      <c r="EC85" s="333">
        <f>IF(Q85="次 年 度",EA85,0)</f>
        <v>0</v>
      </c>
      <c r="ED85" s="478"/>
      <c r="EE85" s="456" t="s">
        <v>208</v>
      </c>
      <c r="EF85" s="249">
        <f t="shared" si="176"/>
        <v>0</v>
      </c>
      <c r="EG85" s="250"/>
      <c r="EH85" s="369"/>
      <c r="EI85" s="260"/>
      <c r="EJ85" s="254">
        <f t="shared" si="177"/>
        <v>0</v>
      </c>
      <c r="EK85" s="339">
        <f t="shared" si="205"/>
        <v>0</v>
      </c>
      <c r="EL85" s="335">
        <f>IF(Q85="初 年 度",EK85,0)</f>
        <v>0</v>
      </c>
      <c r="EM85" s="336">
        <f>IF(Q85="次 年 度",EK85,0)</f>
        <v>0</v>
      </c>
      <c r="EN85" s="242">
        <f t="shared" si="140"/>
        <v>0</v>
      </c>
      <c r="EO85" s="253">
        <f t="shared" si="141"/>
        <v>0</v>
      </c>
      <c r="EP85" s="253">
        <f t="shared" si="142"/>
        <v>0</v>
      </c>
      <c r="EQ85" s="253">
        <f t="shared" si="143"/>
        <v>0</v>
      </c>
      <c r="ER85" s="253">
        <f t="shared" si="144"/>
        <v>0</v>
      </c>
      <c r="ES85" s="263">
        <f t="shared" si="145"/>
        <v>0</v>
      </c>
      <c r="ET85" s="276">
        <f t="shared" si="146"/>
        <v>0</v>
      </c>
      <c r="EU85" s="265">
        <f t="shared" si="147"/>
        <v>0</v>
      </c>
      <c r="EV85" s="253">
        <f t="shared" si="148"/>
        <v>0</v>
      </c>
      <c r="EW85" s="253">
        <f t="shared" si="149"/>
        <v>0</v>
      </c>
      <c r="EX85" s="251">
        <f t="shared" si="150"/>
        <v>0</v>
      </c>
      <c r="EY85" s="268">
        <f t="shared" si="151"/>
        <v>0</v>
      </c>
      <c r="EZ85" s="383">
        <f>IF(L85="ブルーベリー（普通栽培）",0,220)</f>
        <v>220</v>
      </c>
      <c r="FA85" s="247">
        <f>IF(L85="ブルーベリー（普通栽培）",0,T85+AD85+AN85)</f>
        <v>0</v>
      </c>
      <c r="FB85" s="247">
        <f>IF(L85="ブルーベリー（普通栽培）",0,U85+AE85+AO85)</f>
        <v>0</v>
      </c>
      <c r="FC85" s="253">
        <f t="shared" si="197"/>
        <v>0</v>
      </c>
      <c r="FD85" s="253">
        <f t="shared" si="152"/>
        <v>0</v>
      </c>
      <c r="FE85" s="253">
        <f>IF(Q85="初 年 度",FC85-GK85,0)</f>
        <v>0</v>
      </c>
      <c r="FF85" s="263">
        <f>IF(Q85="次 年 度",FC85-GK85,0)</f>
        <v>0</v>
      </c>
      <c r="FG85" s="137">
        <f t="shared" si="114"/>
        <v>0</v>
      </c>
      <c r="FH85" s="84">
        <f t="shared" si="114"/>
        <v>0</v>
      </c>
      <c r="FI85" s="84">
        <f t="shared" si="114"/>
        <v>0</v>
      </c>
      <c r="FJ85" s="131">
        <f t="shared" si="114"/>
        <v>0</v>
      </c>
      <c r="FK85" s="228">
        <f>IF(P85="課税事業者（一般課税）",INT(V85*10/110)+INT(W85*10/110),0)</f>
        <v>0</v>
      </c>
      <c r="FL85" s="282">
        <f t="shared" si="153"/>
        <v>0</v>
      </c>
      <c r="FM85" s="283">
        <f>IF(P85="課税事業者（一般課税）",INT(AG85*0.0909090909090909),0)</f>
        <v>0</v>
      </c>
      <c r="FN85" s="344">
        <f t="shared" si="178"/>
        <v>0</v>
      </c>
      <c r="FO85" s="232">
        <f>IF(P85="課税事業者（一般課税）",INT(AP85*10/110)+INT(AQ85*10/110),0)</f>
        <v>0</v>
      </c>
      <c r="FP85" s="286">
        <f t="shared" si="179"/>
        <v>0</v>
      </c>
      <c r="FQ85" s="340">
        <f>IF(P85="課税事業者（一般課税）",INT(BA85*10/110),0)</f>
        <v>0</v>
      </c>
      <c r="FR85" s="282">
        <f t="shared" si="180"/>
        <v>0</v>
      </c>
      <c r="FS85" s="230">
        <f>IF(P85="課税事業者（一般課税）",INT(BL85*10/110),0)</f>
        <v>0</v>
      </c>
      <c r="FT85" s="284">
        <f t="shared" si="181"/>
        <v>0</v>
      </c>
      <c r="FU85" s="230">
        <f>IF(P85="課税事業者（一般課税）",INT(BV85*10/110),0)</f>
        <v>0</v>
      </c>
      <c r="FV85" s="286">
        <f t="shared" si="182"/>
        <v>0</v>
      </c>
      <c r="FW85" s="230">
        <f>IF(P85="課税事業者（一般課税）",INT(CF85*10/110),0)</f>
        <v>0</v>
      </c>
      <c r="FX85" s="284">
        <f t="shared" si="183"/>
        <v>0</v>
      </c>
      <c r="FY85" s="340">
        <f>IF(P85="課税事業者（一般課税）",INT(CT85*10/110)+INT(CU85*10/110),0)</f>
        <v>0</v>
      </c>
      <c r="FZ85" s="282">
        <f t="shared" si="184"/>
        <v>0</v>
      </c>
      <c r="GA85" s="230">
        <f>IF(P85="課税事業者（一般課税）",INT(DF85*10/110),0)</f>
        <v>0</v>
      </c>
      <c r="GB85" s="284">
        <f t="shared" si="185"/>
        <v>0</v>
      </c>
      <c r="GC85" s="353">
        <f>IF(P85="課税事業者（一般課税）",INT(DP85*10/110),0)</f>
        <v>0</v>
      </c>
      <c r="GD85" s="282">
        <f t="shared" si="186"/>
        <v>0</v>
      </c>
      <c r="GE85" s="230">
        <f>IF(P85="課税事業者（一般課税）",INT(DZ85*10/110),0)</f>
        <v>0</v>
      </c>
      <c r="GF85" s="286">
        <f t="shared" si="187"/>
        <v>0</v>
      </c>
      <c r="GG85" s="353">
        <f>IF(P85="課税事業者（一般課税）",INT(EJ85*10/110),0)</f>
        <v>0</v>
      </c>
      <c r="GH85" s="286">
        <f t="shared" si="188"/>
        <v>0</v>
      </c>
      <c r="GI85" s="285">
        <f t="shared" si="115"/>
        <v>0</v>
      </c>
      <c r="GJ85" s="286">
        <f t="shared" si="115"/>
        <v>0</v>
      </c>
      <c r="GK85" s="353">
        <f>IF(P85="課税事業者（一般課税）",INT(FC85*10/110),0)</f>
        <v>0</v>
      </c>
      <c r="GL85" s="288">
        <f t="shared" si="189"/>
        <v>0</v>
      </c>
      <c r="GM85" s="694"/>
    </row>
    <row r="86" spans="1:195" ht="20.100000000000001" customHeight="1">
      <c r="A86" s="668"/>
      <c r="B86" s="522"/>
      <c r="C86" s="669"/>
      <c r="D86" s="673"/>
      <c r="E86" s="316" t="s">
        <v>256</v>
      </c>
      <c r="F86" s="675"/>
      <c r="G86" s="541"/>
      <c r="H86" s="497"/>
      <c r="I86" s="697"/>
      <c r="J86" s="699"/>
      <c r="K86" s="552"/>
      <c r="L86" s="541"/>
      <c r="M86" s="704"/>
      <c r="N86" s="467" t="e">
        <f t="shared" si="154"/>
        <v>#DIV/0!</v>
      </c>
      <c r="O86" s="690"/>
      <c r="P86" s="537"/>
      <c r="Q86" s="537"/>
      <c r="R86" s="91"/>
      <c r="S86" s="80" t="str">
        <f>IF(U86="","",VLOOKUP(L85,'リスト（けさない）'!$X$3:$Y$29,2,0))</f>
        <v/>
      </c>
      <c r="T86" s="75">
        <f t="shared" si="155"/>
        <v>0</v>
      </c>
      <c r="U86" s="91"/>
      <c r="V86" s="81">
        <f t="shared" si="131"/>
        <v>0</v>
      </c>
      <c r="W86" s="79"/>
      <c r="X86" s="85">
        <f t="shared" si="156"/>
        <v>0</v>
      </c>
      <c r="Y86" s="83">
        <f t="shared" si="132"/>
        <v>0</v>
      </c>
      <c r="Z86" s="394">
        <f>IF(Q85="初 年 度",Y86,0)</f>
        <v>0</v>
      </c>
      <c r="AA86" s="395">
        <f>IF(Q85="次 年 度",Y86,0)</f>
        <v>0</v>
      </c>
      <c r="AB86" s="443"/>
      <c r="AC86" s="126" t="s">
        <v>208</v>
      </c>
      <c r="AD86" s="75">
        <f t="shared" si="157"/>
        <v>0</v>
      </c>
      <c r="AE86" s="424"/>
      <c r="AF86" s="370"/>
      <c r="AG86" s="91"/>
      <c r="AH86" s="94">
        <f t="shared" si="158"/>
        <v>0</v>
      </c>
      <c r="AI86" s="96">
        <f>IF(AG85&gt;0,INT((AG86-FM86)/2),AF86-FM86)</f>
        <v>0</v>
      </c>
      <c r="AJ86" s="96">
        <f>IF(Q85="初 年 度",AI86,0)</f>
        <v>0</v>
      </c>
      <c r="AK86" s="421">
        <f>IF(Q85="次 年 度",AI86,0)</f>
        <v>0</v>
      </c>
      <c r="AL86" s="443"/>
      <c r="AM86" s="81" t="str">
        <f>IF(AO86="","",VLOOKUP(L85,'リスト（けさない）'!$AA$3:$AB$29,2,0))</f>
        <v/>
      </c>
      <c r="AN86" s="94">
        <f t="shared" si="159"/>
        <v>0</v>
      </c>
      <c r="AO86" s="424"/>
      <c r="AP86" s="106">
        <f t="shared" si="133"/>
        <v>0</v>
      </c>
      <c r="AQ86" s="91"/>
      <c r="AR86" s="110">
        <f t="shared" si="160"/>
        <v>0</v>
      </c>
      <c r="AS86" s="334">
        <f t="shared" si="200"/>
        <v>0</v>
      </c>
      <c r="AT86" s="334">
        <f>IF(Q85="初 年 度",AS86,0)</f>
        <v>0</v>
      </c>
      <c r="AU86" s="337">
        <f>IF(Q85="次 年 度",AS86,0)</f>
        <v>0</v>
      </c>
      <c r="AV86" s="475"/>
      <c r="AW86" s="126" t="s">
        <v>208</v>
      </c>
      <c r="AX86" s="94">
        <f t="shared" si="161"/>
        <v>0</v>
      </c>
      <c r="AY86" s="101"/>
      <c r="AZ86" s="370"/>
      <c r="BA86" s="91"/>
      <c r="BB86" s="94">
        <f t="shared" si="162"/>
        <v>0</v>
      </c>
      <c r="BC86" s="80">
        <f t="shared" si="191"/>
        <v>0</v>
      </c>
      <c r="BD86" s="83">
        <f>IF(Q85="初 年 度",BC86,0)</f>
        <v>0</v>
      </c>
      <c r="BE86" s="122">
        <f>IF(Q85="次 年 度",BC86,0)</f>
        <v>0</v>
      </c>
      <c r="BF86" s="475"/>
      <c r="BG86" s="126" t="s">
        <v>208</v>
      </c>
      <c r="BH86" s="94">
        <f t="shared" si="163"/>
        <v>0</v>
      </c>
      <c r="BI86" s="101"/>
      <c r="BJ86" s="370"/>
      <c r="BK86" s="91"/>
      <c r="BL86" s="94">
        <f t="shared" si="164"/>
        <v>0</v>
      </c>
      <c r="BM86" s="83">
        <f t="shared" si="201"/>
        <v>0</v>
      </c>
      <c r="BN86" s="83">
        <f>IF(Q85="初 年 度",BM86,0)</f>
        <v>0</v>
      </c>
      <c r="BO86" s="122">
        <f>IF(Q85="次 年 度",BM86,0)</f>
        <v>0</v>
      </c>
      <c r="BP86" s="475"/>
      <c r="BQ86" s="378" t="s">
        <v>208</v>
      </c>
      <c r="BR86" s="94">
        <f t="shared" si="165"/>
        <v>0</v>
      </c>
      <c r="BS86" s="101"/>
      <c r="BT86" s="370"/>
      <c r="BU86" s="91"/>
      <c r="BV86" s="94">
        <f t="shared" si="166"/>
        <v>0</v>
      </c>
      <c r="BW86" s="83">
        <f t="shared" si="202"/>
        <v>0</v>
      </c>
      <c r="BX86" s="83">
        <f>IF(Q85="初 年 度",BW86,0)</f>
        <v>0</v>
      </c>
      <c r="BY86" s="120">
        <f>IF(Q85="次 年 度",BW86,0)</f>
        <v>0</v>
      </c>
      <c r="BZ86" s="475"/>
      <c r="CA86" s="126" t="s">
        <v>208</v>
      </c>
      <c r="CB86" s="94">
        <f t="shared" si="192"/>
        <v>0</v>
      </c>
      <c r="CC86" s="101"/>
      <c r="CD86" s="370"/>
      <c r="CE86" s="91"/>
      <c r="CF86" s="94">
        <f t="shared" si="167"/>
        <v>0</v>
      </c>
      <c r="CG86" s="83">
        <f t="shared" si="193"/>
        <v>0</v>
      </c>
      <c r="CH86" s="83">
        <f>IF(Q85="初 年 度",CG86,0)</f>
        <v>0</v>
      </c>
      <c r="CI86" s="120">
        <f>IF(Q85="次 年 度",CG86,0)</f>
        <v>0</v>
      </c>
      <c r="CJ86" s="69">
        <f t="shared" si="134"/>
        <v>0</v>
      </c>
      <c r="CK86" s="81">
        <f t="shared" si="135"/>
        <v>0</v>
      </c>
      <c r="CL86" s="81">
        <f t="shared" si="136"/>
        <v>0</v>
      </c>
      <c r="CM86" s="85">
        <f t="shared" si="137"/>
        <v>0</v>
      </c>
      <c r="CN86" s="81">
        <f t="shared" si="138"/>
        <v>0</v>
      </c>
      <c r="CO86" s="132">
        <f t="shared" si="139"/>
        <v>0</v>
      </c>
      <c r="CP86" s="475"/>
      <c r="CQ86" s="80" t="str">
        <f>IF(CS86="","",VLOOKUP(L85,'リスト（けさない）'!$AD$3:$AE$29,2,0))</f>
        <v/>
      </c>
      <c r="CR86" s="75">
        <f t="shared" si="168"/>
        <v>0</v>
      </c>
      <c r="CS86" s="101"/>
      <c r="CT86" s="81">
        <f t="shared" si="194"/>
        <v>0</v>
      </c>
      <c r="CU86" s="91"/>
      <c r="CV86" s="81">
        <f t="shared" si="169"/>
        <v>0</v>
      </c>
      <c r="CW86" s="80">
        <f t="shared" si="203"/>
        <v>0</v>
      </c>
      <c r="CX86" s="83">
        <f>IF(Q85="初 年 度",CW86,0)</f>
        <v>0</v>
      </c>
      <c r="CY86" s="120">
        <f>IF(Q85="次 年 度",CW86,0)</f>
        <v>0</v>
      </c>
      <c r="CZ86" s="475"/>
      <c r="DA86" s="126" t="s">
        <v>208</v>
      </c>
      <c r="DB86" s="75">
        <f t="shared" si="170"/>
        <v>0</v>
      </c>
      <c r="DC86" s="101"/>
      <c r="DD86" s="370"/>
      <c r="DE86" s="91"/>
      <c r="DF86" s="94">
        <f t="shared" si="171"/>
        <v>0</v>
      </c>
      <c r="DG86" s="83">
        <f t="shared" si="195"/>
        <v>0</v>
      </c>
      <c r="DH86" s="83">
        <f>IF(Q85="初 年 度",DG86,0)</f>
        <v>0</v>
      </c>
      <c r="DI86" s="120">
        <f>IF(Q85="次 年 度",DG86,0)</f>
        <v>0</v>
      </c>
      <c r="DJ86" s="475"/>
      <c r="DK86" s="126" t="s">
        <v>208</v>
      </c>
      <c r="DL86" s="75">
        <f t="shared" si="172"/>
        <v>0</v>
      </c>
      <c r="DM86" s="101"/>
      <c r="DN86" s="370"/>
      <c r="DO86" s="91"/>
      <c r="DP86" s="94">
        <f t="shared" si="173"/>
        <v>0</v>
      </c>
      <c r="DQ86" s="83">
        <f t="shared" si="204"/>
        <v>0</v>
      </c>
      <c r="DR86" s="83">
        <f>IF(Q85="初 年 度",DQ86,0)</f>
        <v>0</v>
      </c>
      <c r="DS86" s="120">
        <f>IF(Q85="次 年 度",DQ86,0)</f>
        <v>0</v>
      </c>
      <c r="DT86" s="475"/>
      <c r="DU86" s="126" t="s">
        <v>208</v>
      </c>
      <c r="DV86" s="75">
        <f t="shared" si="174"/>
        <v>0</v>
      </c>
      <c r="DW86" s="101"/>
      <c r="DX86" s="370"/>
      <c r="DY86" s="91"/>
      <c r="DZ86" s="94">
        <f t="shared" si="175"/>
        <v>0</v>
      </c>
      <c r="EA86" s="83">
        <f t="shared" si="196"/>
        <v>0</v>
      </c>
      <c r="EB86" s="83">
        <f>IF(Q85="初 年 度",EA86,0)</f>
        <v>0</v>
      </c>
      <c r="EC86" s="120">
        <f>IF(Q85="次 年 度",EA86,0)</f>
        <v>0</v>
      </c>
      <c r="ED86" s="475"/>
      <c r="EE86" s="126" t="s">
        <v>208</v>
      </c>
      <c r="EF86" s="75">
        <f t="shared" si="176"/>
        <v>0</v>
      </c>
      <c r="EG86" s="101"/>
      <c r="EH86" s="370"/>
      <c r="EI86" s="91"/>
      <c r="EJ86" s="94">
        <f t="shared" si="177"/>
        <v>0</v>
      </c>
      <c r="EK86" s="83">
        <f t="shared" si="205"/>
        <v>0</v>
      </c>
      <c r="EL86" s="83">
        <f>IF(Q85="初 年 度",EK86,0)</f>
        <v>0</v>
      </c>
      <c r="EM86" s="120">
        <f>IF(Q85="次 年 度",EK86,0)</f>
        <v>0</v>
      </c>
      <c r="EN86" s="69">
        <f t="shared" si="140"/>
        <v>0</v>
      </c>
      <c r="EO86" s="83">
        <f t="shared" si="141"/>
        <v>0</v>
      </c>
      <c r="EP86" s="85">
        <f t="shared" si="142"/>
        <v>0</v>
      </c>
      <c r="EQ86" s="85">
        <f t="shared" si="143"/>
        <v>0</v>
      </c>
      <c r="ER86" s="85">
        <f t="shared" si="144"/>
        <v>0</v>
      </c>
      <c r="ES86" s="119">
        <f t="shared" si="145"/>
        <v>0</v>
      </c>
      <c r="ET86" s="138">
        <f t="shared" si="146"/>
        <v>0</v>
      </c>
      <c r="EU86" s="123">
        <f t="shared" si="147"/>
        <v>0</v>
      </c>
      <c r="EV86" s="85">
        <f t="shared" si="148"/>
        <v>0</v>
      </c>
      <c r="EW86" s="85">
        <f t="shared" si="149"/>
        <v>0</v>
      </c>
      <c r="EX86" s="81">
        <f t="shared" si="150"/>
        <v>0</v>
      </c>
      <c r="EY86" s="132">
        <f t="shared" si="151"/>
        <v>0</v>
      </c>
      <c r="EZ86" s="71">
        <f>IF(L85="ブルーベリー（普通栽培）",0,220)</f>
        <v>220</v>
      </c>
      <c r="FA86" s="80">
        <f>IF(L85="ブルーベリー（普通栽培）",0,T86+AD86+AN86)</f>
        <v>0</v>
      </c>
      <c r="FB86" s="83">
        <f>IF(L85="ブルーベリー（普通栽培）",0,U86+AE86+AO86)</f>
        <v>0</v>
      </c>
      <c r="FC86" s="85">
        <f t="shared" si="197"/>
        <v>0</v>
      </c>
      <c r="FD86" s="85">
        <f t="shared" si="152"/>
        <v>0</v>
      </c>
      <c r="FE86" s="117">
        <f>IF(Q85="初 年 度",FC86-GK86,0)</f>
        <v>0</v>
      </c>
      <c r="FF86" s="118">
        <f>IF(Q85="次 年 度",FC86-GK86,0)</f>
        <v>0</v>
      </c>
      <c r="FG86" s="138">
        <f t="shared" si="114"/>
        <v>0</v>
      </c>
      <c r="FH86" s="85">
        <f t="shared" si="114"/>
        <v>0</v>
      </c>
      <c r="FI86" s="85">
        <f t="shared" si="114"/>
        <v>0</v>
      </c>
      <c r="FJ86" s="132">
        <f t="shared" si="114"/>
        <v>0</v>
      </c>
      <c r="FK86" s="314">
        <f>IF(P85="課税事業者（一般課税）",INT(V86*10/110)+INT(W86*10/110),0)</f>
        <v>0</v>
      </c>
      <c r="FL86" s="93">
        <f t="shared" si="153"/>
        <v>0</v>
      </c>
      <c r="FM86" s="103">
        <f>IF(P85="課税事業者（一般課税）",INT(AG86*0.0909090909090909),0)</f>
        <v>0</v>
      </c>
      <c r="FN86" s="341">
        <f t="shared" si="178"/>
        <v>0</v>
      </c>
      <c r="FO86" s="350">
        <f>IF(P85="課税事業者（一般課税）",INT(AP86*10/110)+INT(AQ86*10/110),0)</f>
        <v>0</v>
      </c>
      <c r="FP86" s="116">
        <f t="shared" si="179"/>
        <v>0</v>
      </c>
      <c r="FQ86" s="347">
        <f>IF(P85="課税事業者（一般課税）",INT(BA86*10/110),0)</f>
        <v>0</v>
      </c>
      <c r="FR86" s="93">
        <f t="shared" si="180"/>
        <v>0</v>
      </c>
      <c r="FS86" s="355">
        <f>IF(P85="課税事業者（一般課税）",INT(BL86*10/110),0)</f>
        <v>0</v>
      </c>
      <c r="FT86" s="104">
        <f t="shared" si="181"/>
        <v>0</v>
      </c>
      <c r="FU86" s="355">
        <f>IF(P85="課税事業者（一般課税）",INT(BV86*10/110),0)</f>
        <v>0</v>
      </c>
      <c r="FV86" s="116">
        <f t="shared" si="182"/>
        <v>0</v>
      </c>
      <c r="FW86" s="355">
        <f>IF(P85="課税事業者（一般課税）",INT(CF86*10/110),0)</f>
        <v>0</v>
      </c>
      <c r="FX86" s="104">
        <f t="shared" si="183"/>
        <v>0</v>
      </c>
      <c r="FY86" s="347">
        <f>IF(P85="課税事業者（一般課税）",INT(CT86*10/110)+INT(CU86*10/110),0)</f>
        <v>0</v>
      </c>
      <c r="FZ86" s="93">
        <f t="shared" si="184"/>
        <v>0</v>
      </c>
      <c r="GA86" s="355">
        <f>IF(P85="課税事業者（一般課税）",INT(DF86*10/110),0)</f>
        <v>0</v>
      </c>
      <c r="GB86" s="104">
        <f t="shared" si="185"/>
        <v>0</v>
      </c>
      <c r="GC86" s="354">
        <f>IF(P85="課税事業者（一般課税）",INT(DL86*10/110),0)</f>
        <v>0</v>
      </c>
      <c r="GD86" s="93">
        <f t="shared" si="186"/>
        <v>0</v>
      </c>
      <c r="GE86" s="355">
        <f>IF(P85="課税事業者（一般課税）",INT(DZ86*10/110),0)</f>
        <v>0</v>
      </c>
      <c r="GF86" s="116">
        <f t="shared" si="187"/>
        <v>0</v>
      </c>
      <c r="GG86" s="354">
        <f>IF(P85="課税事業者（一般課税）",INT(EJ86*10/110),0)</f>
        <v>0</v>
      </c>
      <c r="GH86" s="116">
        <f t="shared" si="188"/>
        <v>0</v>
      </c>
      <c r="GI86" s="114">
        <f t="shared" si="115"/>
        <v>0</v>
      </c>
      <c r="GJ86" s="116">
        <f t="shared" si="115"/>
        <v>0</v>
      </c>
      <c r="GK86" s="354">
        <f>IF(P85="課税事業者（一般課税）",INT(FC86*10/110),0)</f>
        <v>0</v>
      </c>
      <c r="GL86" s="139">
        <f t="shared" si="189"/>
        <v>0</v>
      </c>
      <c r="GM86" s="695"/>
    </row>
    <row r="87" spans="1:195" ht="20.100000000000001" customHeight="1">
      <c r="A87" s="667" t="str">
        <f t="shared" ref="A87" si="207">+A85</f>
        <v>北海道</v>
      </c>
      <c r="B87" s="521"/>
      <c r="C87" s="629">
        <f t="shared" si="199"/>
        <v>37</v>
      </c>
      <c r="D87" s="685"/>
      <c r="E87" s="317" t="s">
        <v>258</v>
      </c>
      <c r="F87" s="680"/>
      <c r="G87" s="702"/>
      <c r="H87" s="697"/>
      <c r="I87" s="543"/>
      <c r="J87" s="698"/>
      <c r="K87" s="701"/>
      <c r="L87" s="683"/>
      <c r="M87" s="703"/>
      <c r="N87" s="468" t="e">
        <f t="shared" si="154"/>
        <v>#DIV/0!</v>
      </c>
      <c r="O87" s="689" t="str">
        <f>IF(L87="","",VLOOKUP(L87,'リスト（けさない）'!$Q$3:$R$29,2,0))</f>
        <v/>
      </c>
      <c r="P87" s="700"/>
      <c r="Q87" s="700"/>
      <c r="R87" s="473"/>
      <c r="S87" s="251" t="str">
        <f>IF(U87="","",VLOOKUP(L87,'リスト（けさない）'!$X$3:$Y$29,2,0))</f>
        <v/>
      </c>
      <c r="T87" s="243">
        <f t="shared" si="155"/>
        <v>0</v>
      </c>
      <c r="U87" s="255"/>
      <c r="V87" s="245">
        <f t="shared" si="131"/>
        <v>0</v>
      </c>
      <c r="W87" s="246"/>
      <c r="X87" s="247">
        <f t="shared" si="156"/>
        <v>0</v>
      </c>
      <c r="Y87" s="253">
        <f t="shared" si="132"/>
        <v>0</v>
      </c>
      <c r="Z87" s="332">
        <f>IF(Q87="初 年 度",Y87,0)</f>
        <v>0</v>
      </c>
      <c r="AA87" s="333">
        <f>IF(Q87="次 年 度",Y87,0)</f>
        <v>0</v>
      </c>
      <c r="AB87" s="444"/>
      <c r="AC87" s="124" t="s">
        <v>133</v>
      </c>
      <c r="AD87" s="243">
        <f t="shared" si="157"/>
        <v>0</v>
      </c>
      <c r="AE87" s="425"/>
      <c r="AF87" s="369"/>
      <c r="AG87" s="255"/>
      <c r="AH87" s="248">
        <f t="shared" si="158"/>
        <v>0</v>
      </c>
      <c r="AI87" s="339">
        <f>IF(AG87&gt;0,INT((AG87-FM87)/2),AF87-FM87)</f>
        <v>0</v>
      </c>
      <c r="AJ87" s="335">
        <f>IF(Q87="初 年 度",AI87,0)</f>
        <v>0</v>
      </c>
      <c r="AK87" s="420">
        <f>IF(Q87="次 年 度",AI87,0)</f>
        <v>0</v>
      </c>
      <c r="AL87" s="444"/>
      <c r="AM87" s="245" t="str">
        <f>IF(AO87="","",VLOOKUP(L87,'リスト（けさない）'!$AA$3:$AB$29,2,0))</f>
        <v/>
      </c>
      <c r="AN87" s="248">
        <f t="shared" si="159"/>
        <v>0</v>
      </c>
      <c r="AO87" s="425"/>
      <c r="AP87" s="257">
        <f t="shared" si="133"/>
        <v>0</v>
      </c>
      <c r="AQ87" s="255"/>
      <c r="AR87" s="258">
        <f t="shared" si="160"/>
        <v>0</v>
      </c>
      <c r="AS87" s="338">
        <f t="shared" si="200"/>
        <v>0</v>
      </c>
      <c r="AT87" s="332">
        <f>IF(Q87="初 年 度",AS87,0)</f>
        <v>0</v>
      </c>
      <c r="AU87" s="333">
        <f>IF(Q87="次 年 度",AS87,0)</f>
        <v>0</v>
      </c>
      <c r="AV87" s="476"/>
      <c r="AW87" s="124" t="s">
        <v>208</v>
      </c>
      <c r="AX87" s="248">
        <f t="shared" si="161"/>
        <v>0</v>
      </c>
      <c r="AY87" s="244"/>
      <c r="AZ87" s="369"/>
      <c r="BA87" s="255"/>
      <c r="BB87" s="248">
        <f t="shared" si="162"/>
        <v>0</v>
      </c>
      <c r="BC87" s="338">
        <f t="shared" si="191"/>
        <v>0</v>
      </c>
      <c r="BD87" s="332">
        <f>IF(Q87="初 年 度",BC87,0)</f>
        <v>0</v>
      </c>
      <c r="BE87" s="438">
        <f>IF(Q87="次 年 度",BC87,0)</f>
        <v>0</v>
      </c>
      <c r="BF87" s="476"/>
      <c r="BG87" s="124" t="s">
        <v>208</v>
      </c>
      <c r="BH87" s="248">
        <f t="shared" si="163"/>
        <v>0</v>
      </c>
      <c r="BI87" s="244"/>
      <c r="BJ87" s="369"/>
      <c r="BK87" s="255"/>
      <c r="BL87" s="248">
        <f t="shared" si="164"/>
        <v>0</v>
      </c>
      <c r="BM87" s="339">
        <f t="shared" si="201"/>
        <v>0</v>
      </c>
      <c r="BN87" s="335">
        <f>IF(Q87="初 年 度",BM87,0)</f>
        <v>0</v>
      </c>
      <c r="BO87" s="420">
        <f>IF(Q87="次 年 度",BM87,0)</f>
        <v>0</v>
      </c>
      <c r="BP87" s="476"/>
      <c r="BQ87" s="376" t="s">
        <v>208</v>
      </c>
      <c r="BR87" s="248">
        <f t="shared" si="165"/>
        <v>0</v>
      </c>
      <c r="BS87" s="244"/>
      <c r="BT87" s="369"/>
      <c r="BU87" s="88"/>
      <c r="BV87" s="95">
        <f t="shared" si="166"/>
        <v>0</v>
      </c>
      <c r="BW87" s="339">
        <f t="shared" si="202"/>
        <v>0</v>
      </c>
      <c r="BX87" s="335">
        <f>IF(Q87="初 年 度",BW87,0)</f>
        <v>0</v>
      </c>
      <c r="BY87" s="336">
        <f>IF(Q87="次 年 度",BW87,0)</f>
        <v>0</v>
      </c>
      <c r="BZ87" s="476"/>
      <c r="CA87" s="124" t="s">
        <v>208</v>
      </c>
      <c r="CB87" s="248">
        <f t="shared" si="192"/>
        <v>0</v>
      </c>
      <c r="CC87" s="244"/>
      <c r="CD87" s="369"/>
      <c r="CE87" s="255"/>
      <c r="CF87" s="248">
        <f t="shared" si="167"/>
        <v>0</v>
      </c>
      <c r="CG87" s="338">
        <f t="shared" si="193"/>
        <v>0</v>
      </c>
      <c r="CH87" s="332">
        <f>IF(Q87="初 年 度",CG87,0)</f>
        <v>0</v>
      </c>
      <c r="CI87" s="333">
        <f>IF(Q87="次 年 度",CG87,0)</f>
        <v>0</v>
      </c>
      <c r="CJ87" s="256">
        <f t="shared" si="134"/>
        <v>0</v>
      </c>
      <c r="CK87" s="245">
        <f t="shared" si="135"/>
        <v>0</v>
      </c>
      <c r="CL87" s="245">
        <f t="shared" si="136"/>
        <v>0</v>
      </c>
      <c r="CM87" s="247">
        <f t="shared" si="137"/>
        <v>0</v>
      </c>
      <c r="CN87" s="245">
        <f t="shared" si="138"/>
        <v>0</v>
      </c>
      <c r="CO87" s="266">
        <f t="shared" si="139"/>
        <v>0</v>
      </c>
      <c r="CP87" s="476"/>
      <c r="CQ87" s="251" t="str">
        <f>IF(CS87="","",VLOOKUP(L87,'リスト（けさない）'!$AD$3:$AE$29,2,0))</f>
        <v/>
      </c>
      <c r="CR87" s="243">
        <f t="shared" si="168"/>
        <v>0</v>
      </c>
      <c r="CS87" s="244"/>
      <c r="CT87" s="245">
        <f t="shared" si="194"/>
        <v>0</v>
      </c>
      <c r="CU87" s="255"/>
      <c r="CV87" s="245">
        <f t="shared" si="169"/>
        <v>0</v>
      </c>
      <c r="CW87" s="339">
        <f t="shared" si="203"/>
        <v>0</v>
      </c>
      <c r="CX87" s="335">
        <f>IF(Q87="初 年 度",CW87,0)</f>
        <v>0</v>
      </c>
      <c r="CY87" s="336">
        <f>IF(Q87="次 年 度",CW87,0)</f>
        <v>0</v>
      </c>
      <c r="CZ87" s="476"/>
      <c r="DA87" s="124" t="s">
        <v>133</v>
      </c>
      <c r="DB87" s="243">
        <f t="shared" si="170"/>
        <v>0</v>
      </c>
      <c r="DC87" s="244"/>
      <c r="DD87" s="369"/>
      <c r="DE87" s="255"/>
      <c r="DF87" s="248">
        <f t="shared" si="171"/>
        <v>0</v>
      </c>
      <c r="DG87" s="338">
        <f t="shared" si="195"/>
        <v>0</v>
      </c>
      <c r="DH87" s="332">
        <f>IF(Q87="初 年 度",DG87,0)</f>
        <v>0</v>
      </c>
      <c r="DI87" s="333">
        <f>IF(Q87="次 年 度",DG87,0)</f>
        <v>0</v>
      </c>
      <c r="DJ87" s="476"/>
      <c r="DK87" s="458" t="s">
        <v>133</v>
      </c>
      <c r="DL87" s="243">
        <f t="shared" si="172"/>
        <v>0</v>
      </c>
      <c r="DM87" s="244"/>
      <c r="DN87" s="369"/>
      <c r="DO87" s="255"/>
      <c r="DP87" s="248">
        <f t="shared" si="173"/>
        <v>0</v>
      </c>
      <c r="DQ87" s="339">
        <f t="shared" si="204"/>
        <v>0</v>
      </c>
      <c r="DR87" s="335">
        <f>IF(Q87="初 年 度",DQ87,0)</f>
        <v>0</v>
      </c>
      <c r="DS87" s="336">
        <f>IF(Q87="次 年 度",DQ87,0)</f>
        <v>0</v>
      </c>
      <c r="DT87" s="476"/>
      <c r="DU87" s="458" t="s">
        <v>133</v>
      </c>
      <c r="DV87" s="243">
        <f t="shared" si="174"/>
        <v>0</v>
      </c>
      <c r="DW87" s="244"/>
      <c r="DX87" s="369"/>
      <c r="DY87" s="255"/>
      <c r="DZ87" s="248">
        <f t="shared" si="175"/>
        <v>0</v>
      </c>
      <c r="EA87" s="338">
        <f t="shared" si="196"/>
        <v>0</v>
      </c>
      <c r="EB87" s="332">
        <f>IF(Q87="初 年 度",EA87,0)</f>
        <v>0</v>
      </c>
      <c r="EC87" s="333">
        <f>IF(Q87="次 年 度",EA87,0)</f>
        <v>0</v>
      </c>
      <c r="ED87" s="476"/>
      <c r="EE87" s="458" t="s">
        <v>133</v>
      </c>
      <c r="EF87" s="243">
        <f t="shared" si="176"/>
        <v>0</v>
      </c>
      <c r="EG87" s="244"/>
      <c r="EH87" s="369"/>
      <c r="EI87" s="255"/>
      <c r="EJ87" s="248">
        <f t="shared" si="177"/>
        <v>0</v>
      </c>
      <c r="EK87" s="339">
        <f t="shared" si="205"/>
        <v>0</v>
      </c>
      <c r="EL87" s="335">
        <f>IF(Q87="初 年 度",EK87,0)</f>
        <v>0</v>
      </c>
      <c r="EM87" s="336">
        <f>IF(Q87="次 年 度",EK87,0)</f>
        <v>0</v>
      </c>
      <c r="EN87" s="256">
        <f t="shared" si="140"/>
        <v>0</v>
      </c>
      <c r="EO87" s="247">
        <f t="shared" si="141"/>
        <v>0</v>
      </c>
      <c r="EP87" s="247">
        <f t="shared" si="142"/>
        <v>0</v>
      </c>
      <c r="EQ87" s="247">
        <f t="shared" si="143"/>
        <v>0</v>
      </c>
      <c r="ER87" s="247">
        <f t="shared" si="144"/>
        <v>0</v>
      </c>
      <c r="ES87" s="259">
        <f t="shared" si="145"/>
        <v>0</v>
      </c>
      <c r="ET87" s="272">
        <f t="shared" si="146"/>
        <v>0</v>
      </c>
      <c r="EU87" s="264">
        <f t="shared" si="147"/>
        <v>0</v>
      </c>
      <c r="EV87" s="247">
        <f t="shared" si="148"/>
        <v>0</v>
      </c>
      <c r="EW87" s="247">
        <f t="shared" si="149"/>
        <v>0</v>
      </c>
      <c r="EX87" s="245">
        <f t="shared" si="150"/>
        <v>0</v>
      </c>
      <c r="EY87" s="266">
        <f t="shared" si="151"/>
        <v>0</v>
      </c>
      <c r="EZ87" s="383">
        <f>IF(L87="ブルーベリー（普通栽培）",0,220)</f>
        <v>220</v>
      </c>
      <c r="FA87" s="247">
        <f>IF(L87="ブルーベリー（普通栽培）",0,T87+AD87+AN87)</f>
        <v>0</v>
      </c>
      <c r="FB87" s="247">
        <f>IF(L87="ブルーベリー（普通栽培）",0,U87+AE87+AO87)</f>
        <v>0</v>
      </c>
      <c r="FC87" s="247">
        <f t="shared" si="197"/>
        <v>0</v>
      </c>
      <c r="FD87" s="247">
        <f t="shared" si="152"/>
        <v>0</v>
      </c>
      <c r="FE87" s="247">
        <f>IF(Q87="初 年 度",FC87-GK87,0)</f>
        <v>0</v>
      </c>
      <c r="FF87" s="259">
        <f>IF(Q87="次 年 度",FC87-GK87,0)</f>
        <v>0</v>
      </c>
      <c r="FG87" s="135">
        <f t="shared" si="114"/>
        <v>0</v>
      </c>
      <c r="FH87" s="82">
        <f t="shared" si="114"/>
        <v>0</v>
      </c>
      <c r="FI87" s="82">
        <f t="shared" si="114"/>
        <v>0</v>
      </c>
      <c r="FJ87" s="129">
        <f t="shared" si="114"/>
        <v>0</v>
      </c>
      <c r="FK87" s="228">
        <f>IF(P87="課税事業者（一般課税）",INT(V87*10/110)+INT(W87*10/110),0)</f>
        <v>0</v>
      </c>
      <c r="FL87" s="277">
        <f t="shared" si="153"/>
        <v>0</v>
      </c>
      <c r="FM87" s="278">
        <f>IF(P87="課税事業者（一般課税）",INT(AG87*0.0909090909090909),0)</f>
        <v>0</v>
      </c>
      <c r="FN87" s="342">
        <f t="shared" si="178"/>
        <v>0</v>
      </c>
      <c r="FO87" s="232">
        <f>IF(P87="課税事業者（一般課税）",INT(AP87*10/110)+INT(AQ87*10/110),0)</f>
        <v>0</v>
      </c>
      <c r="FP87" s="281">
        <f t="shared" si="179"/>
        <v>0</v>
      </c>
      <c r="FQ87" s="340">
        <f>IF(P87="課税事業者（一般課税）",INT(BA87*10/110),0)</f>
        <v>0</v>
      </c>
      <c r="FR87" s="277">
        <f t="shared" si="180"/>
        <v>0</v>
      </c>
      <c r="FS87" s="230">
        <f>IF(P87="課税事業者（一般課税）",INT(BL87*10/110),0)</f>
        <v>0</v>
      </c>
      <c r="FT87" s="279">
        <f t="shared" si="181"/>
        <v>0</v>
      </c>
      <c r="FU87" s="230">
        <f>IF(P87="課税事業者（一般課税）",INT(BV87*10/110),0)</f>
        <v>0</v>
      </c>
      <c r="FV87" s="281">
        <f t="shared" si="182"/>
        <v>0</v>
      </c>
      <c r="FW87" s="230">
        <f>IF(P87="課税事業者（一般課税）",INT(CF87*10/110),0)</f>
        <v>0</v>
      </c>
      <c r="FX87" s="279">
        <f t="shared" si="183"/>
        <v>0</v>
      </c>
      <c r="FY87" s="340">
        <f>IF(P87="課税事業者（一般課税）",INT(CT87*10/110)+INT(CU87*10/110),0)</f>
        <v>0</v>
      </c>
      <c r="FZ87" s="277">
        <f t="shared" si="184"/>
        <v>0</v>
      </c>
      <c r="GA87" s="230">
        <f>IF(P87="課税事業者（一般課税）",INT(DF87*10/110),0)</f>
        <v>0</v>
      </c>
      <c r="GB87" s="279">
        <f t="shared" si="185"/>
        <v>0</v>
      </c>
      <c r="GC87" s="353">
        <f>IF(P87="課税事業者（一般課税）",INT(DP87*10/110),0)</f>
        <v>0</v>
      </c>
      <c r="GD87" s="277">
        <f t="shared" si="186"/>
        <v>0</v>
      </c>
      <c r="GE87" s="230">
        <f>IF(P87="課税事業者（一般課税）",INT(DZ87*10/110),0)</f>
        <v>0</v>
      </c>
      <c r="GF87" s="281">
        <f t="shared" si="187"/>
        <v>0</v>
      </c>
      <c r="GG87" s="353">
        <f>IF(P87="課税事業者（一般課税）",INT(EJ87*10/110),0)</f>
        <v>0</v>
      </c>
      <c r="GH87" s="281">
        <f t="shared" si="188"/>
        <v>0</v>
      </c>
      <c r="GI87" s="280">
        <f t="shared" si="115"/>
        <v>0</v>
      </c>
      <c r="GJ87" s="281">
        <f t="shared" si="115"/>
        <v>0</v>
      </c>
      <c r="GK87" s="353">
        <f>IF(P87="課税事業者（一般課税）",INT(FC87*10/110),0)</f>
        <v>0</v>
      </c>
      <c r="GL87" s="287">
        <f t="shared" si="189"/>
        <v>0</v>
      </c>
      <c r="GM87" s="694"/>
    </row>
    <row r="88" spans="1:195" ht="20.100000000000001" customHeight="1">
      <c r="A88" s="668"/>
      <c r="B88" s="522"/>
      <c r="C88" s="669"/>
      <c r="D88" s="673"/>
      <c r="E88" s="318" t="s">
        <v>256</v>
      </c>
      <c r="F88" s="675"/>
      <c r="G88" s="541"/>
      <c r="H88" s="497"/>
      <c r="I88" s="697"/>
      <c r="J88" s="699"/>
      <c r="K88" s="552"/>
      <c r="L88" s="541"/>
      <c r="M88" s="704"/>
      <c r="N88" s="467" t="e">
        <f t="shared" si="154"/>
        <v>#DIV/0!</v>
      </c>
      <c r="O88" s="690"/>
      <c r="P88" s="537"/>
      <c r="Q88" s="537"/>
      <c r="R88" s="89"/>
      <c r="S88" s="80" t="str">
        <f>IF(U88="","",VLOOKUP(L87,'リスト（けさない）'!$X$3:$Y$29,2,0))</f>
        <v/>
      </c>
      <c r="T88" s="74">
        <f t="shared" si="155"/>
        <v>0</v>
      </c>
      <c r="U88" s="89"/>
      <c r="V88" s="80">
        <f t="shared" si="131"/>
        <v>0</v>
      </c>
      <c r="W88" s="78"/>
      <c r="X88" s="83">
        <f t="shared" si="156"/>
        <v>0</v>
      </c>
      <c r="Y88" s="83">
        <f t="shared" si="132"/>
        <v>0</v>
      </c>
      <c r="Z88" s="394">
        <f>IF(Q87="初 年 度",Y88,0)</f>
        <v>0</v>
      </c>
      <c r="AA88" s="395">
        <f>IF(Q87="次 年 度",Y88,0)</f>
        <v>0</v>
      </c>
      <c r="AB88" s="445"/>
      <c r="AC88" s="125" t="s">
        <v>133</v>
      </c>
      <c r="AD88" s="74">
        <f t="shared" si="157"/>
        <v>0</v>
      </c>
      <c r="AE88" s="426"/>
      <c r="AF88" s="370"/>
      <c r="AG88" s="89"/>
      <c r="AH88" s="96">
        <f t="shared" si="158"/>
        <v>0</v>
      </c>
      <c r="AI88" s="96">
        <f>IF(AG87&gt;0,INT((AG88-FM88)/2),AF88-FM88)</f>
        <v>0</v>
      </c>
      <c r="AJ88" s="96">
        <f>IF(Q87="初 年 度",AI88,0)</f>
        <v>0</v>
      </c>
      <c r="AK88" s="421">
        <f>IF(Q87="次 年 度",AI88,0)</f>
        <v>0</v>
      </c>
      <c r="AL88" s="445"/>
      <c r="AM88" s="80" t="str">
        <f>IF(AO88="","",VLOOKUP(L87,'リスト（けさない）'!$AA$3:$AB$29,2,0))</f>
        <v/>
      </c>
      <c r="AN88" s="96">
        <f t="shared" si="159"/>
        <v>0</v>
      </c>
      <c r="AO88" s="426"/>
      <c r="AP88" s="107">
        <f t="shared" si="133"/>
        <v>0</v>
      </c>
      <c r="AQ88" s="89"/>
      <c r="AR88" s="111">
        <f t="shared" si="160"/>
        <v>0</v>
      </c>
      <c r="AS88" s="334">
        <f t="shared" si="200"/>
        <v>0</v>
      </c>
      <c r="AT88" s="334">
        <f>IF(Q87="初 年 度",AS88,0)</f>
        <v>0</v>
      </c>
      <c r="AU88" s="337">
        <f>IF(Q87="次 年 度",AS88,0)</f>
        <v>0</v>
      </c>
      <c r="AV88" s="477"/>
      <c r="AW88" s="125" t="s">
        <v>208</v>
      </c>
      <c r="AX88" s="96">
        <f t="shared" si="161"/>
        <v>0</v>
      </c>
      <c r="AY88" s="100"/>
      <c r="AZ88" s="370"/>
      <c r="BA88" s="89"/>
      <c r="BB88" s="96">
        <f t="shared" si="162"/>
        <v>0</v>
      </c>
      <c r="BC88" s="80">
        <f t="shared" si="191"/>
        <v>0</v>
      </c>
      <c r="BD88" s="83">
        <f>IF(Q87="初 年 度",BC88,0)</f>
        <v>0</v>
      </c>
      <c r="BE88" s="122">
        <f>IF(Q87="次 年 度",BC88,0)</f>
        <v>0</v>
      </c>
      <c r="BF88" s="477"/>
      <c r="BG88" s="125" t="s">
        <v>208</v>
      </c>
      <c r="BH88" s="96">
        <f t="shared" si="163"/>
        <v>0</v>
      </c>
      <c r="BI88" s="100"/>
      <c r="BJ88" s="370"/>
      <c r="BK88" s="89"/>
      <c r="BL88" s="96">
        <f t="shared" si="164"/>
        <v>0</v>
      </c>
      <c r="BM88" s="83">
        <f t="shared" si="201"/>
        <v>0</v>
      </c>
      <c r="BN88" s="83">
        <f>IF(Q87="初 年 度",BM88,0)</f>
        <v>0</v>
      </c>
      <c r="BO88" s="122">
        <f>IF(Q87="次 年 度",BM88,0)</f>
        <v>0</v>
      </c>
      <c r="BP88" s="477"/>
      <c r="BQ88" s="375" t="s">
        <v>208</v>
      </c>
      <c r="BR88" s="96">
        <f t="shared" si="165"/>
        <v>0</v>
      </c>
      <c r="BS88" s="100"/>
      <c r="BT88" s="370"/>
      <c r="BU88" s="89"/>
      <c r="BV88" s="96">
        <f t="shared" si="166"/>
        <v>0</v>
      </c>
      <c r="BW88" s="83">
        <f t="shared" si="202"/>
        <v>0</v>
      </c>
      <c r="BX88" s="83">
        <f>IF(Q87="初 年 度",BW88,0)</f>
        <v>0</v>
      </c>
      <c r="BY88" s="120">
        <f>IF(Q87="次 年 度",BW88,0)</f>
        <v>0</v>
      </c>
      <c r="BZ88" s="477"/>
      <c r="CA88" s="125" t="s">
        <v>228</v>
      </c>
      <c r="CB88" s="96">
        <f t="shared" si="192"/>
        <v>0</v>
      </c>
      <c r="CC88" s="100"/>
      <c r="CD88" s="370"/>
      <c r="CE88" s="89"/>
      <c r="CF88" s="96">
        <f t="shared" si="167"/>
        <v>0</v>
      </c>
      <c r="CG88" s="83">
        <f t="shared" si="193"/>
        <v>0</v>
      </c>
      <c r="CH88" s="83">
        <f>IF(Q87="初 年 度",CG88,0)</f>
        <v>0</v>
      </c>
      <c r="CI88" s="120">
        <f>IF(Q87="次 年 度",CG88,0)</f>
        <v>0</v>
      </c>
      <c r="CJ88" s="71">
        <f t="shared" si="134"/>
        <v>0</v>
      </c>
      <c r="CK88" s="80">
        <f t="shared" si="135"/>
        <v>0</v>
      </c>
      <c r="CL88" s="80">
        <f t="shared" si="136"/>
        <v>0</v>
      </c>
      <c r="CM88" s="83">
        <f t="shared" si="137"/>
        <v>0</v>
      </c>
      <c r="CN88" s="80">
        <f t="shared" si="138"/>
        <v>0</v>
      </c>
      <c r="CO88" s="130">
        <f t="shared" si="139"/>
        <v>0</v>
      </c>
      <c r="CP88" s="477"/>
      <c r="CQ88" s="81" t="str">
        <f>IF(CS88="","",VLOOKUP(L87,'リスト（けさない）'!$AD$3:$AE$29,2,0))</f>
        <v/>
      </c>
      <c r="CR88" s="74">
        <f t="shared" si="168"/>
        <v>0</v>
      </c>
      <c r="CS88" s="100"/>
      <c r="CT88" s="80">
        <f t="shared" si="194"/>
        <v>0</v>
      </c>
      <c r="CU88" s="89"/>
      <c r="CV88" s="80">
        <f t="shared" si="169"/>
        <v>0</v>
      </c>
      <c r="CW88" s="80">
        <f t="shared" si="203"/>
        <v>0</v>
      </c>
      <c r="CX88" s="83">
        <f>IF(Q87="初 年 度",CW88,0)</f>
        <v>0</v>
      </c>
      <c r="CY88" s="120">
        <f>IF(Q87="次 年 度",CW88,0)</f>
        <v>0</v>
      </c>
      <c r="CZ88" s="477"/>
      <c r="DA88" s="125" t="s">
        <v>133</v>
      </c>
      <c r="DB88" s="74">
        <f t="shared" si="170"/>
        <v>0</v>
      </c>
      <c r="DC88" s="100"/>
      <c r="DD88" s="370"/>
      <c r="DE88" s="89"/>
      <c r="DF88" s="96">
        <f t="shared" si="171"/>
        <v>0</v>
      </c>
      <c r="DG88" s="83">
        <f t="shared" si="195"/>
        <v>0</v>
      </c>
      <c r="DH88" s="83">
        <f>IF(Q87="初 年 度",DG88,0)</f>
        <v>0</v>
      </c>
      <c r="DI88" s="120">
        <f>IF(Q87="次 年 度",DG88,0)</f>
        <v>0</v>
      </c>
      <c r="DJ88" s="477"/>
      <c r="DK88" s="125" t="s">
        <v>133</v>
      </c>
      <c r="DL88" s="74">
        <f t="shared" si="172"/>
        <v>0</v>
      </c>
      <c r="DM88" s="100"/>
      <c r="DN88" s="370"/>
      <c r="DO88" s="89"/>
      <c r="DP88" s="96">
        <f t="shared" si="173"/>
        <v>0</v>
      </c>
      <c r="DQ88" s="83">
        <f t="shared" si="204"/>
        <v>0</v>
      </c>
      <c r="DR88" s="83">
        <f>IF(Q87="初 年 度",DQ88,0)</f>
        <v>0</v>
      </c>
      <c r="DS88" s="120">
        <f>IF(Q87="次 年 度",DQ88,0)</f>
        <v>0</v>
      </c>
      <c r="DT88" s="477"/>
      <c r="DU88" s="125" t="s">
        <v>133</v>
      </c>
      <c r="DV88" s="74">
        <f t="shared" si="174"/>
        <v>0</v>
      </c>
      <c r="DW88" s="100"/>
      <c r="DX88" s="370"/>
      <c r="DY88" s="89"/>
      <c r="DZ88" s="96">
        <f t="shared" si="175"/>
        <v>0</v>
      </c>
      <c r="EA88" s="83">
        <f t="shared" si="196"/>
        <v>0</v>
      </c>
      <c r="EB88" s="83">
        <f>IF(Q87="初 年 度",EA88,0)</f>
        <v>0</v>
      </c>
      <c r="EC88" s="120">
        <f>IF(Q87="次 年 度",EA88,0)</f>
        <v>0</v>
      </c>
      <c r="ED88" s="477"/>
      <c r="EE88" s="125" t="s">
        <v>133</v>
      </c>
      <c r="EF88" s="74">
        <f t="shared" si="176"/>
        <v>0</v>
      </c>
      <c r="EG88" s="100"/>
      <c r="EH88" s="370"/>
      <c r="EI88" s="89"/>
      <c r="EJ88" s="96">
        <f t="shared" si="177"/>
        <v>0</v>
      </c>
      <c r="EK88" s="83">
        <f t="shared" si="205"/>
        <v>0</v>
      </c>
      <c r="EL88" s="83">
        <f>IF(Q87="初 年 度",EK88,0)</f>
        <v>0</v>
      </c>
      <c r="EM88" s="120">
        <f>IF(Q87="次 年 度",EK88,0)</f>
        <v>0</v>
      </c>
      <c r="EN88" s="71">
        <f t="shared" si="140"/>
        <v>0</v>
      </c>
      <c r="EO88" s="83">
        <f t="shared" si="141"/>
        <v>0</v>
      </c>
      <c r="EP88" s="83">
        <f t="shared" si="142"/>
        <v>0</v>
      </c>
      <c r="EQ88" s="83">
        <f t="shared" si="143"/>
        <v>0</v>
      </c>
      <c r="ER88" s="83">
        <f t="shared" si="144"/>
        <v>0</v>
      </c>
      <c r="ES88" s="120">
        <f t="shared" si="145"/>
        <v>0</v>
      </c>
      <c r="ET88" s="136">
        <f t="shared" si="146"/>
        <v>0</v>
      </c>
      <c r="EU88" s="122">
        <f t="shared" si="147"/>
        <v>0</v>
      </c>
      <c r="EV88" s="83">
        <f t="shared" si="148"/>
        <v>0</v>
      </c>
      <c r="EW88" s="83">
        <f t="shared" si="149"/>
        <v>0</v>
      </c>
      <c r="EX88" s="80">
        <f t="shared" si="150"/>
        <v>0</v>
      </c>
      <c r="EY88" s="130">
        <f t="shared" si="151"/>
        <v>0</v>
      </c>
      <c r="EZ88" s="71">
        <f>IF(L87="ブルーベリー（普通栽培）",0,220)</f>
        <v>220</v>
      </c>
      <c r="FA88" s="80">
        <f>IF(L87="ブルーベリー（普通栽培）",0,T88+AD88+AN88)</f>
        <v>0</v>
      </c>
      <c r="FB88" s="83">
        <f>IF(L87="ブルーベリー（普通栽培）",0,U88+AE88+AO88)</f>
        <v>0</v>
      </c>
      <c r="FC88" s="83">
        <f t="shared" si="197"/>
        <v>0</v>
      </c>
      <c r="FD88" s="83">
        <f t="shared" si="152"/>
        <v>0</v>
      </c>
      <c r="FE88" s="117">
        <f>IF(Q87="初 年 度",FC88-GK88,0)</f>
        <v>0</v>
      </c>
      <c r="FF88" s="118">
        <f>IF(Q87="次 年 度",FC88-GK88,0)</f>
        <v>0</v>
      </c>
      <c r="FG88" s="136">
        <f t="shared" si="114"/>
        <v>0</v>
      </c>
      <c r="FH88" s="83">
        <f t="shared" si="114"/>
        <v>0</v>
      </c>
      <c r="FI88" s="83">
        <f t="shared" si="114"/>
        <v>0</v>
      </c>
      <c r="FJ88" s="130">
        <f t="shared" si="114"/>
        <v>0</v>
      </c>
      <c r="FK88" s="314">
        <f>IF(P87="課税事業者（一般課税）",INT(V88*10/110)+INT(W88*10/110),0)</f>
        <v>0</v>
      </c>
      <c r="FL88" s="92">
        <f t="shared" si="153"/>
        <v>0</v>
      </c>
      <c r="FM88" s="102">
        <f>IF(P87="課税事業者（一般課税）",INT(AG88*0.0909090909090909),0)</f>
        <v>0</v>
      </c>
      <c r="FN88" s="343">
        <f t="shared" si="178"/>
        <v>0</v>
      </c>
      <c r="FO88" s="350">
        <f>IF(P87="課税事業者（一般課税）",INT(AP88*10/110)+INT(AQ88*10/110),0)</f>
        <v>0</v>
      </c>
      <c r="FP88" s="115">
        <f t="shared" si="179"/>
        <v>0</v>
      </c>
      <c r="FQ88" s="347">
        <f>IF(P87="課税事業者（一般課税）",INT(BA88*10/110),0)</f>
        <v>0</v>
      </c>
      <c r="FR88" s="92">
        <f t="shared" si="180"/>
        <v>0</v>
      </c>
      <c r="FS88" s="355">
        <f>IF(P87="課税事業者（一般課税）",INT(BL88*10/110),0)</f>
        <v>0</v>
      </c>
      <c r="FT88" s="105">
        <f t="shared" si="181"/>
        <v>0</v>
      </c>
      <c r="FU88" s="355">
        <f>IF(P87="課税事業者（一般課税）",INT(BV88*10/110),0)</f>
        <v>0</v>
      </c>
      <c r="FV88" s="115">
        <f t="shared" si="182"/>
        <v>0</v>
      </c>
      <c r="FW88" s="355">
        <f>IF(P87="課税事業者（一般課税）",INT(CF88*10/110),0)</f>
        <v>0</v>
      </c>
      <c r="FX88" s="105">
        <f t="shared" si="183"/>
        <v>0</v>
      </c>
      <c r="FY88" s="347">
        <f>IF(P87="課税事業者（一般課税）",INT(CT88*10/110)+INT(CU88*10/110),0)</f>
        <v>0</v>
      </c>
      <c r="FZ88" s="92">
        <f t="shared" si="184"/>
        <v>0</v>
      </c>
      <c r="GA88" s="355">
        <f>IF(P87="課税事業者（一般課税）",INT(DF88*10/110),0)</f>
        <v>0</v>
      </c>
      <c r="GB88" s="105">
        <f t="shared" si="185"/>
        <v>0</v>
      </c>
      <c r="GC88" s="354">
        <f>IF(P87="課税事業者（一般課税）",INT(DL88*10/110),0)</f>
        <v>0</v>
      </c>
      <c r="GD88" s="92">
        <f t="shared" si="186"/>
        <v>0</v>
      </c>
      <c r="GE88" s="355">
        <f>IF(P87="課税事業者（一般課税）",INT(DZ88*10/110),0)</f>
        <v>0</v>
      </c>
      <c r="GF88" s="115">
        <f t="shared" si="187"/>
        <v>0</v>
      </c>
      <c r="GG88" s="354">
        <f>IF(P87="課税事業者（一般課税）",INT(EJ88*10/110),0)</f>
        <v>0</v>
      </c>
      <c r="GH88" s="115">
        <f t="shared" si="188"/>
        <v>0</v>
      </c>
      <c r="GI88" s="113">
        <f t="shared" si="115"/>
        <v>0</v>
      </c>
      <c r="GJ88" s="115">
        <f t="shared" si="115"/>
        <v>0</v>
      </c>
      <c r="GK88" s="354">
        <f>IF(P87="課税事業者（一般課税）",INT(FC88*10/110),0)</f>
        <v>0</v>
      </c>
      <c r="GL88" s="140">
        <f t="shared" si="189"/>
        <v>0</v>
      </c>
      <c r="GM88" s="695"/>
    </row>
    <row r="89" spans="1:195" ht="20.100000000000001" customHeight="1">
      <c r="A89" s="667" t="str">
        <f t="shared" ref="A89" si="208">+A87</f>
        <v>北海道</v>
      </c>
      <c r="B89" s="521"/>
      <c r="C89" s="629">
        <f t="shared" si="199"/>
        <v>38</v>
      </c>
      <c r="D89" s="685"/>
      <c r="E89" s="317" t="s">
        <v>258</v>
      </c>
      <c r="F89" s="680"/>
      <c r="G89" s="702"/>
      <c r="H89" s="697"/>
      <c r="I89" s="543"/>
      <c r="J89" s="698"/>
      <c r="K89" s="701"/>
      <c r="L89" s="683"/>
      <c r="M89" s="703"/>
      <c r="N89" s="468" t="e">
        <f t="shared" si="154"/>
        <v>#DIV/0!</v>
      </c>
      <c r="O89" s="689" t="str">
        <f>IF(L89="","",VLOOKUP(L89,'リスト（けさない）'!$Q$3:$R$29,2,0))</f>
        <v/>
      </c>
      <c r="P89" s="700"/>
      <c r="Q89" s="700"/>
      <c r="R89" s="473"/>
      <c r="S89" s="251" t="str">
        <f>IF(U89="","",VLOOKUP(L89,'リスト（けさない）'!$X$3:$Y$29,2,0))</f>
        <v/>
      </c>
      <c r="T89" s="243">
        <f t="shared" si="155"/>
        <v>0</v>
      </c>
      <c r="U89" s="255"/>
      <c r="V89" s="245">
        <f t="shared" si="131"/>
        <v>0</v>
      </c>
      <c r="W89" s="246"/>
      <c r="X89" s="247">
        <f t="shared" si="156"/>
        <v>0</v>
      </c>
      <c r="Y89" s="253">
        <f t="shared" si="132"/>
        <v>0</v>
      </c>
      <c r="Z89" s="332">
        <f>IF(Q89="初 年 度",Y89,0)</f>
        <v>0</v>
      </c>
      <c r="AA89" s="333">
        <f>IF(Q89="次 年 度",Y89,0)</f>
        <v>0</v>
      </c>
      <c r="AB89" s="444"/>
      <c r="AC89" s="124" t="s">
        <v>208</v>
      </c>
      <c r="AD89" s="243">
        <f t="shared" si="157"/>
        <v>0</v>
      </c>
      <c r="AE89" s="425"/>
      <c r="AF89" s="369"/>
      <c r="AG89" s="255"/>
      <c r="AH89" s="248">
        <f t="shared" si="158"/>
        <v>0</v>
      </c>
      <c r="AI89" s="339">
        <f>IF(AG89&gt;0,INT((AG89-FM89)/2),AF89-FM89)</f>
        <v>0</v>
      </c>
      <c r="AJ89" s="335">
        <f>IF(Q89="初 年 度",AI89,0)</f>
        <v>0</v>
      </c>
      <c r="AK89" s="420">
        <f>IF(Q89="次 年 度",AI89,0)</f>
        <v>0</v>
      </c>
      <c r="AL89" s="444"/>
      <c r="AM89" s="245" t="str">
        <f>IF(AO89="","",VLOOKUP(L89,'リスト（けさない）'!$AA$3:$AB$29,2,0))</f>
        <v/>
      </c>
      <c r="AN89" s="248">
        <f t="shared" si="159"/>
        <v>0</v>
      </c>
      <c r="AO89" s="425"/>
      <c r="AP89" s="257">
        <f t="shared" si="133"/>
        <v>0</v>
      </c>
      <c r="AQ89" s="255"/>
      <c r="AR89" s="258">
        <f t="shared" si="160"/>
        <v>0</v>
      </c>
      <c r="AS89" s="338">
        <f t="shared" si="200"/>
        <v>0</v>
      </c>
      <c r="AT89" s="332">
        <f>IF(Q89="初 年 度",AS89,0)</f>
        <v>0</v>
      </c>
      <c r="AU89" s="333">
        <f>IF(Q89="次 年 度",AS89,0)</f>
        <v>0</v>
      </c>
      <c r="AV89" s="476"/>
      <c r="AW89" s="124" t="s">
        <v>208</v>
      </c>
      <c r="AX89" s="248">
        <f t="shared" si="161"/>
        <v>0</v>
      </c>
      <c r="AY89" s="244"/>
      <c r="AZ89" s="369"/>
      <c r="BA89" s="255"/>
      <c r="BB89" s="248">
        <f t="shared" si="162"/>
        <v>0</v>
      </c>
      <c r="BC89" s="338">
        <f t="shared" si="191"/>
        <v>0</v>
      </c>
      <c r="BD89" s="332">
        <f>IF(Q89="初 年 度",BC89,0)</f>
        <v>0</v>
      </c>
      <c r="BE89" s="438">
        <f>IF(Q89="次 年 度",BC89,0)</f>
        <v>0</v>
      </c>
      <c r="BF89" s="476"/>
      <c r="BG89" s="124" t="s">
        <v>208</v>
      </c>
      <c r="BH89" s="248">
        <f t="shared" si="163"/>
        <v>0</v>
      </c>
      <c r="BI89" s="244"/>
      <c r="BJ89" s="369"/>
      <c r="BK89" s="255"/>
      <c r="BL89" s="248">
        <f t="shared" si="164"/>
        <v>0</v>
      </c>
      <c r="BM89" s="339">
        <f t="shared" si="201"/>
        <v>0</v>
      </c>
      <c r="BN89" s="335">
        <f>IF(Q89="初 年 度",BM89,0)</f>
        <v>0</v>
      </c>
      <c r="BO89" s="420">
        <f>IF(Q89="次 年 度",BM89,0)</f>
        <v>0</v>
      </c>
      <c r="BP89" s="476"/>
      <c r="BQ89" s="376" t="s">
        <v>208</v>
      </c>
      <c r="BR89" s="248">
        <f t="shared" si="165"/>
        <v>0</v>
      </c>
      <c r="BS89" s="244"/>
      <c r="BT89" s="369"/>
      <c r="BU89" s="88"/>
      <c r="BV89" s="95">
        <f t="shared" si="166"/>
        <v>0</v>
      </c>
      <c r="BW89" s="339">
        <f t="shared" si="202"/>
        <v>0</v>
      </c>
      <c r="BX89" s="335">
        <f>IF(Q89="初 年 度",BW89,0)</f>
        <v>0</v>
      </c>
      <c r="BY89" s="336">
        <f>IF(Q89="次 年 度",BW89,0)</f>
        <v>0</v>
      </c>
      <c r="BZ89" s="476"/>
      <c r="CA89" s="124" t="s">
        <v>208</v>
      </c>
      <c r="CB89" s="248">
        <f t="shared" si="192"/>
        <v>0</v>
      </c>
      <c r="CC89" s="244"/>
      <c r="CD89" s="369"/>
      <c r="CE89" s="255"/>
      <c r="CF89" s="248">
        <f t="shared" si="167"/>
        <v>0</v>
      </c>
      <c r="CG89" s="338">
        <f t="shared" si="193"/>
        <v>0</v>
      </c>
      <c r="CH89" s="332">
        <f>IF(Q89="初 年 度",CG89,0)</f>
        <v>0</v>
      </c>
      <c r="CI89" s="333">
        <f>IF(Q89="次 年 度",CG89,0)</f>
        <v>0</v>
      </c>
      <c r="CJ89" s="256">
        <f t="shared" si="134"/>
        <v>0</v>
      </c>
      <c r="CK89" s="245">
        <f t="shared" si="135"/>
        <v>0</v>
      </c>
      <c r="CL89" s="245">
        <f t="shared" si="136"/>
        <v>0</v>
      </c>
      <c r="CM89" s="247">
        <f t="shared" si="137"/>
        <v>0</v>
      </c>
      <c r="CN89" s="245">
        <f t="shared" si="138"/>
        <v>0</v>
      </c>
      <c r="CO89" s="266">
        <f t="shared" si="139"/>
        <v>0</v>
      </c>
      <c r="CP89" s="476"/>
      <c r="CQ89" s="245" t="str">
        <f>IF(CS89="","",VLOOKUP(L89,'リスト（けさない）'!$AD$3:$AE$29,2,0))</f>
        <v/>
      </c>
      <c r="CR89" s="267">
        <f t="shared" si="168"/>
        <v>0</v>
      </c>
      <c r="CS89" s="244"/>
      <c r="CT89" s="245">
        <f t="shared" si="194"/>
        <v>0</v>
      </c>
      <c r="CU89" s="255"/>
      <c r="CV89" s="245">
        <f t="shared" si="169"/>
        <v>0</v>
      </c>
      <c r="CW89" s="339">
        <f t="shared" si="203"/>
        <v>0</v>
      </c>
      <c r="CX89" s="335">
        <f>IF(Q89="初 年 度",CW89,0)</f>
        <v>0</v>
      </c>
      <c r="CY89" s="336">
        <f>IF(Q89="次 年 度",CW89,0)</f>
        <v>0</v>
      </c>
      <c r="CZ89" s="476"/>
      <c r="DA89" s="124" t="s">
        <v>208</v>
      </c>
      <c r="DB89" s="267">
        <f t="shared" si="170"/>
        <v>0</v>
      </c>
      <c r="DC89" s="244"/>
      <c r="DD89" s="369"/>
      <c r="DE89" s="255"/>
      <c r="DF89" s="248">
        <f t="shared" si="171"/>
        <v>0</v>
      </c>
      <c r="DG89" s="339">
        <f t="shared" si="195"/>
        <v>0</v>
      </c>
      <c r="DH89" s="335">
        <f>IF(Q89="初 年 度",DG89,0)</f>
        <v>0</v>
      </c>
      <c r="DI89" s="336">
        <f>IF(Q89="次 年 度",DG89,0)</f>
        <v>0</v>
      </c>
      <c r="DJ89" s="476"/>
      <c r="DK89" s="458" t="s">
        <v>208</v>
      </c>
      <c r="DL89" s="267">
        <f t="shared" si="172"/>
        <v>0</v>
      </c>
      <c r="DM89" s="244"/>
      <c r="DN89" s="369"/>
      <c r="DO89" s="255"/>
      <c r="DP89" s="248">
        <f t="shared" si="173"/>
        <v>0</v>
      </c>
      <c r="DQ89" s="339">
        <f t="shared" si="204"/>
        <v>0</v>
      </c>
      <c r="DR89" s="335">
        <f>IF(Q89="初 年 度",DQ89,0)</f>
        <v>0</v>
      </c>
      <c r="DS89" s="336">
        <f>IF(Q89="次 年 度",DQ89,0)</f>
        <v>0</v>
      </c>
      <c r="DT89" s="476"/>
      <c r="DU89" s="458" t="s">
        <v>208</v>
      </c>
      <c r="DV89" s="267">
        <f t="shared" si="174"/>
        <v>0</v>
      </c>
      <c r="DW89" s="244"/>
      <c r="DX89" s="369"/>
      <c r="DY89" s="255"/>
      <c r="DZ89" s="248">
        <f t="shared" si="175"/>
        <v>0</v>
      </c>
      <c r="EA89" s="338">
        <f t="shared" si="196"/>
        <v>0</v>
      </c>
      <c r="EB89" s="332">
        <f>IF(Q89="初 年 度",EA89,0)</f>
        <v>0</v>
      </c>
      <c r="EC89" s="333">
        <f>IF(Q89="次 年 度",EA89,0)</f>
        <v>0</v>
      </c>
      <c r="ED89" s="476"/>
      <c r="EE89" s="458" t="s">
        <v>208</v>
      </c>
      <c r="EF89" s="267">
        <f t="shared" si="176"/>
        <v>0</v>
      </c>
      <c r="EG89" s="244"/>
      <c r="EH89" s="369"/>
      <c r="EI89" s="255"/>
      <c r="EJ89" s="248">
        <f t="shared" si="177"/>
        <v>0</v>
      </c>
      <c r="EK89" s="339">
        <f t="shared" si="205"/>
        <v>0</v>
      </c>
      <c r="EL89" s="335">
        <f>IF(Q89="初 年 度",EK89,0)</f>
        <v>0</v>
      </c>
      <c r="EM89" s="336">
        <f>IF(Q89="次 年 度",EK89,0)</f>
        <v>0</v>
      </c>
      <c r="EN89" s="256">
        <f t="shared" si="140"/>
        <v>0</v>
      </c>
      <c r="EO89" s="247">
        <f t="shared" si="141"/>
        <v>0</v>
      </c>
      <c r="EP89" s="247">
        <f t="shared" si="142"/>
        <v>0</v>
      </c>
      <c r="EQ89" s="247">
        <f t="shared" si="143"/>
        <v>0</v>
      </c>
      <c r="ER89" s="247">
        <f t="shared" si="144"/>
        <v>0</v>
      </c>
      <c r="ES89" s="259">
        <f t="shared" si="145"/>
        <v>0</v>
      </c>
      <c r="ET89" s="272">
        <f t="shared" si="146"/>
        <v>0</v>
      </c>
      <c r="EU89" s="264">
        <f t="shared" si="147"/>
        <v>0</v>
      </c>
      <c r="EV89" s="247">
        <f t="shared" si="148"/>
        <v>0</v>
      </c>
      <c r="EW89" s="247">
        <f t="shared" si="149"/>
        <v>0</v>
      </c>
      <c r="EX89" s="245">
        <f t="shared" si="150"/>
        <v>0</v>
      </c>
      <c r="EY89" s="266">
        <f t="shared" si="151"/>
        <v>0</v>
      </c>
      <c r="EZ89" s="383">
        <f>IF(L89="ブルーベリー（普通栽培）",0,220)</f>
        <v>220</v>
      </c>
      <c r="FA89" s="247">
        <f>IF(L89="ブルーベリー（普通栽培）",0,T89+AD89+AN89)</f>
        <v>0</v>
      </c>
      <c r="FB89" s="247">
        <f>IF(L89="ブルーベリー（普通栽培）",0,U89+AE89+AO89)</f>
        <v>0</v>
      </c>
      <c r="FC89" s="247">
        <f t="shared" si="197"/>
        <v>0</v>
      </c>
      <c r="FD89" s="247">
        <f t="shared" si="152"/>
        <v>0</v>
      </c>
      <c r="FE89" s="247">
        <f>IF(Q89="初 年 度",FC89-GK89,0)</f>
        <v>0</v>
      </c>
      <c r="FF89" s="259">
        <f>IF(Q89="次 年 度",FC89-GK89,0)</f>
        <v>0</v>
      </c>
      <c r="FG89" s="135">
        <f t="shared" si="114"/>
        <v>0</v>
      </c>
      <c r="FH89" s="82">
        <f t="shared" si="114"/>
        <v>0</v>
      </c>
      <c r="FI89" s="82">
        <f t="shared" si="114"/>
        <v>0</v>
      </c>
      <c r="FJ89" s="129">
        <f t="shared" si="114"/>
        <v>0</v>
      </c>
      <c r="FK89" s="228">
        <f>IF(P89="課税事業者（一般課税）",INT(V89*10/110)+INT(W89*10/110),0)</f>
        <v>0</v>
      </c>
      <c r="FL89" s="277">
        <f t="shared" si="153"/>
        <v>0</v>
      </c>
      <c r="FM89" s="278">
        <f>IF(P89="課税事業者（一般課税）",INT(AG89*0.0909090909090909),0)</f>
        <v>0</v>
      </c>
      <c r="FN89" s="342">
        <f t="shared" si="178"/>
        <v>0</v>
      </c>
      <c r="FO89" s="232">
        <f>IF(P89="課税事業者（一般課税）",INT(AP89*10/110)+INT(AQ89*10/110),0)</f>
        <v>0</v>
      </c>
      <c r="FP89" s="281">
        <f t="shared" si="179"/>
        <v>0</v>
      </c>
      <c r="FQ89" s="340">
        <f>IF(P89="課税事業者（一般課税）",INT(BA89*10/110),0)</f>
        <v>0</v>
      </c>
      <c r="FR89" s="277">
        <f t="shared" si="180"/>
        <v>0</v>
      </c>
      <c r="FS89" s="230">
        <f>IF(P89="課税事業者（一般課税）",INT(BL89*10/110),0)</f>
        <v>0</v>
      </c>
      <c r="FT89" s="279">
        <f t="shared" si="181"/>
        <v>0</v>
      </c>
      <c r="FU89" s="230">
        <f>IF(P89="課税事業者（一般課税）",INT(BV89*10/110),0)</f>
        <v>0</v>
      </c>
      <c r="FV89" s="281">
        <f t="shared" si="182"/>
        <v>0</v>
      </c>
      <c r="FW89" s="230">
        <f>IF(P89="課税事業者（一般課税）",INT(CF89*10/110),0)</f>
        <v>0</v>
      </c>
      <c r="FX89" s="279">
        <f t="shared" si="183"/>
        <v>0</v>
      </c>
      <c r="FY89" s="340">
        <f>IF(P89="課税事業者（一般課税）",INT(CT89*10/110)+INT(CU89*10/110),0)</f>
        <v>0</v>
      </c>
      <c r="FZ89" s="277">
        <f t="shared" si="184"/>
        <v>0</v>
      </c>
      <c r="GA89" s="230">
        <f>IF(P89="課税事業者（一般課税）",INT(DF89*10/110),0)</f>
        <v>0</v>
      </c>
      <c r="GB89" s="279">
        <f t="shared" si="185"/>
        <v>0</v>
      </c>
      <c r="GC89" s="353">
        <f>IF(P89="課税事業者（一般課税）",INT(DP89*10/110),0)</f>
        <v>0</v>
      </c>
      <c r="GD89" s="277">
        <f t="shared" si="186"/>
        <v>0</v>
      </c>
      <c r="GE89" s="230">
        <f>IF(P89="課税事業者（一般課税）",INT(DZ89*10/110),0)</f>
        <v>0</v>
      </c>
      <c r="GF89" s="281">
        <f t="shared" si="187"/>
        <v>0</v>
      </c>
      <c r="GG89" s="353">
        <f>IF(P89="課税事業者（一般課税）",INT(EJ89*10/110),0)</f>
        <v>0</v>
      </c>
      <c r="GH89" s="281">
        <f t="shared" si="188"/>
        <v>0</v>
      </c>
      <c r="GI89" s="280">
        <f t="shared" si="115"/>
        <v>0</v>
      </c>
      <c r="GJ89" s="281">
        <f t="shared" si="115"/>
        <v>0</v>
      </c>
      <c r="GK89" s="353">
        <f>IF(P89="課税事業者（一般課税）",INT(FC89*10/110),0)</f>
        <v>0</v>
      </c>
      <c r="GL89" s="287">
        <f t="shared" si="189"/>
        <v>0</v>
      </c>
      <c r="GM89" s="694"/>
    </row>
    <row r="90" spans="1:195" ht="20.100000000000001" customHeight="1">
      <c r="A90" s="668"/>
      <c r="B90" s="522"/>
      <c r="C90" s="669"/>
      <c r="D90" s="673"/>
      <c r="E90" s="316" t="s">
        <v>256</v>
      </c>
      <c r="F90" s="675"/>
      <c r="G90" s="541"/>
      <c r="H90" s="497"/>
      <c r="I90" s="697"/>
      <c r="J90" s="699"/>
      <c r="K90" s="552"/>
      <c r="L90" s="541"/>
      <c r="M90" s="704"/>
      <c r="N90" s="467" t="e">
        <f t="shared" si="154"/>
        <v>#DIV/0!</v>
      </c>
      <c r="O90" s="690"/>
      <c r="P90" s="537"/>
      <c r="Q90" s="537"/>
      <c r="R90" s="89"/>
      <c r="S90" s="80" t="str">
        <f>IF(U90="","",VLOOKUP(L89,'リスト（けさない）'!$X$3:$Y$29,2,0))</f>
        <v/>
      </c>
      <c r="T90" s="74">
        <f t="shared" si="155"/>
        <v>0</v>
      </c>
      <c r="U90" s="89"/>
      <c r="V90" s="80">
        <f t="shared" si="131"/>
        <v>0</v>
      </c>
      <c r="W90" s="78"/>
      <c r="X90" s="83">
        <f t="shared" si="156"/>
        <v>0</v>
      </c>
      <c r="Y90" s="83">
        <f t="shared" si="132"/>
        <v>0</v>
      </c>
      <c r="Z90" s="394">
        <f>IF(Q89="初 年 度",Y90,0)</f>
        <v>0</v>
      </c>
      <c r="AA90" s="395">
        <f>IF(Q89="次 年 度",Y90,0)</f>
        <v>0</v>
      </c>
      <c r="AB90" s="445"/>
      <c r="AC90" s="125" t="s">
        <v>208</v>
      </c>
      <c r="AD90" s="74">
        <f t="shared" si="157"/>
        <v>0</v>
      </c>
      <c r="AE90" s="426"/>
      <c r="AF90" s="370"/>
      <c r="AG90" s="89"/>
      <c r="AH90" s="96">
        <f t="shared" si="158"/>
        <v>0</v>
      </c>
      <c r="AI90" s="96">
        <f>IF(AG89&gt;0,INT((AG90-FM90)/2),AF90-FM90)</f>
        <v>0</v>
      </c>
      <c r="AJ90" s="96">
        <f>IF(Q89="初 年 度",AI90,0)</f>
        <v>0</v>
      </c>
      <c r="AK90" s="421">
        <f>IF(Q89="次 年 度",AI90,0)</f>
        <v>0</v>
      </c>
      <c r="AL90" s="445"/>
      <c r="AM90" s="80" t="str">
        <f>IF(AO90="","",VLOOKUP(L89,'リスト（けさない）'!$AA$3:$AB$29,2,0))</f>
        <v/>
      </c>
      <c r="AN90" s="96">
        <f t="shared" si="159"/>
        <v>0</v>
      </c>
      <c r="AO90" s="426"/>
      <c r="AP90" s="107">
        <f t="shared" si="133"/>
        <v>0</v>
      </c>
      <c r="AQ90" s="89"/>
      <c r="AR90" s="111">
        <f t="shared" si="160"/>
        <v>0</v>
      </c>
      <c r="AS90" s="334">
        <f t="shared" si="200"/>
        <v>0</v>
      </c>
      <c r="AT90" s="334">
        <f>IF(Q89="初 年 度",AS90,0)</f>
        <v>0</v>
      </c>
      <c r="AU90" s="337">
        <f>IF(Q89="次 年 度",AS90,0)</f>
        <v>0</v>
      </c>
      <c r="AV90" s="477"/>
      <c r="AW90" s="125" t="s">
        <v>208</v>
      </c>
      <c r="AX90" s="96">
        <f t="shared" si="161"/>
        <v>0</v>
      </c>
      <c r="AY90" s="100"/>
      <c r="AZ90" s="370"/>
      <c r="BA90" s="89"/>
      <c r="BB90" s="96">
        <f t="shared" si="162"/>
        <v>0</v>
      </c>
      <c r="BC90" s="80">
        <f t="shared" si="191"/>
        <v>0</v>
      </c>
      <c r="BD90" s="83">
        <f>IF(Q89="初 年 度",BC90,0)</f>
        <v>0</v>
      </c>
      <c r="BE90" s="122">
        <f>IF(Q89="次 年 度",BC90,0)</f>
        <v>0</v>
      </c>
      <c r="BF90" s="477"/>
      <c r="BG90" s="125" t="s">
        <v>208</v>
      </c>
      <c r="BH90" s="96">
        <f t="shared" si="163"/>
        <v>0</v>
      </c>
      <c r="BI90" s="100"/>
      <c r="BJ90" s="370"/>
      <c r="BK90" s="89"/>
      <c r="BL90" s="96">
        <f t="shared" si="164"/>
        <v>0</v>
      </c>
      <c r="BM90" s="83">
        <f t="shared" si="201"/>
        <v>0</v>
      </c>
      <c r="BN90" s="83">
        <f>IF(Q89="初 年 度",BM90,0)</f>
        <v>0</v>
      </c>
      <c r="BO90" s="122">
        <f>IF(Q89="次 年 度",BM90,0)</f>
        <v>0</v>
      </c>
      <c r="BP90" s="477"/>
      <c r="BQ90" s="375" t="s">
        <v>208</v>
      </c>
      <c r="BR90" s="96">
        <f t="shared" si="165"/>
        <v>0</v>
      </c>
      <c r="BS90" s="100"/>
      <c r="BT90" s="370"/>
      <c r="BU90" s="89"/>
      <c r="BV90" s="96">
        <f t="shared" si="166"/>
        <v>0</v>
      </c>
      <c r="BW90" s="83">
        <f t="shared" si="202"/>
        <v>0</v>
      </c>
      <c r="BX90" s="83">
        <f>IF(Q89="初 年 度",BW90,0)</f>
        <v>0</v>
      </c>
      <c r="BY90" s="120">
        <f>IF(Q89="次 年 度",BW90,0)</f>
        <v>0</v>
      </c>
      <c r="BZ90" s="477"/>
      <c r="CA90" s="125" t="s">
        <v>208</v>
      </c>
      <c r="CB90" s="96">
        <f t="shared" si="192"/>
        <v>0</v>
      </c>
      <c r="CC90" s="100"/>
      <c r="CD90" s="370"/>
      <c r="CE90" s="89"/>
      <c r="CF90" s="96">
        <f t="shared" si="167"/>
        <v>0</v>
      </c>
      <c r="CG90" s="83">
        <f t="shared" si="193"/>
        <v>0</v>
      </c>
      <c r="CH90" s="83">
        <f>IF(Q89="初 年 度",CG90,0)</f>
        <v>0</v>
      </c>
      <c r="CI90" s="120">
        <f>IF(Q89="次 年 度",CG90,0)</f>
        <v>0</v>
      </c>
      <c r="CJ90" s="71">
        <f t="shared" si="134"/>
        <v>0</v>
      </c>
      <c r="CK90" s="80">
        <f t="shared" si="135"/>
        <v>0</v>
      </c>
      <c r="CL90" s="80">
        <f t="shared" si="136"/>
        <v>0</v>
      </c>
      <c r="CM90" s="83">
        <f t="shared" si="137"/>
        <v>0</v>
      </c>
      <c r="CN90" s="80">
        <f t="shared" si="138"/>
        <v>0</v>
      </c>
      <c r="CO90" s="130">
        <f t="shared" si="139"/>
        <v>0</v>
      </c>
      <c r="CP90" s="477"/>
      <c r="CQ90" s="80" t="str">
        <f>IF(CS90="","",VLOOKUP(L89,'リスト（けさない）'!$AD$3:$AE$29,2,0))</f>
        <v/>
      </c>
      <c r="CR90" s="74">
        <f t="shared" si="168"/>
        <v>0</v>
      </c>
      <c r="CS90" s="100"/>
      <c r="CT90" s="80">
        <f t="shared" si="194"/>
        <v>0</v>
      </c>
      <c r="CU90" s="89"/>
      <c r="CV90" s="80">
        <f t="shared" si="169"/>
        <v>0</v>
      </c>
      <c r="CW90" s="80">
        <f t="shared" si="203"/>
        <v>0</v>
      </c>
      <c r="CX90" s="83">
        <f>IF(Q89="初 年 度",CW90,0)</f>
        <v>0</v>
      </c>
      <c r="CY90" s="120">
        <f>IF(Q89="次 年 度",CW90,0)</f>
        <v>0</v>
      </c>
      <c r="CZ90" s="477"/>
      <c r="DA90" s="125" t="s">
        <v>208</v>
      </c>
      <c r="DB90" s="74">
        <f t="shared" si="170"/>
        <v>0</v>
      </c>
      <c r="DC90" s="100"/>
      <c r="DD90" s="370"/>
      <c r="DE90" s="89"/>
      <c r="DF90" s="96">
        <f t="shared" si="171"/>
        <v>0</v>
      </c>
      <c r="DG90" s="83">
        <f t="shared" si="195"/>
        <v>0</v>
      </c>
      <c r="DH90" s="83">
        <f>IF(Q89="初 年 度",DG90,0)</f>
        <v>0</v>
      </c>
      <c r="DI90" s="120">
        <f>IF(Q89="次 年 度",DG90,0)</f>
        <v>0</v>
      </c>
      <c r="DJ90" s="477"/>
      <c r="DK90" s="125" t="s">
        <v>208</v>
      </c>
      <c r="DL90" s="74">
        <f t="shared" si="172"/>
        <v>0</v>
      </c>
      <c r="DM90" s="100"/>
      <c r="DN90" s="370"/>
      <c r="DO90" s="89"/>
      <c r="DP90" s="96">
        <f t="shared" si="173"/>
        <v>0</v>
      </c>
      <c r="DQ90" s="83">
        <f t="shared" si="204"/>
        <v>0</v>
      </c>
      <c r="DR90" s="83">
        <f>IF(Q89="初 年 度",DQ90,0)</f>
        <v>0</v>
      </c>
      <c r="DS90" s="120">
        <f>IF(Q89="次 年 度",DQ90,0)</f>
        <v>0</v>
      </c>
      <c r="DT90" s="477"/>
      <c r="DU90" s="125" t="s">
        <v>208</v>
      </c>
      <c r="DV90" s="74">
        <f t="shared" si="174"/>
        <v>0</v>
      </c>
      <c r="DW90" s="100"/>
      <c r="DX90" s="370"/>
      <c r="DY90" s="89"/>
      <c r="DZ90" s="96">
        <f t="shared" si="175"/>
        <v>0</v>
      </c>
      <c r="EA90" s="83">
        <f t="shared" si="196"/>
        <v>0</v>
      </c>
      <c r="EB90" s="83">
        <f>IF(Q89="初 年 度",EA90,0)</f>
        <v>0</v>
      </c>
      <c r="EC90" s="120">
        <f>IF(Q89="次 年 度",EA90,0)</f>
        <v>0</v>
      </c>
      <c r="ED90" s="477"/>
      <c r="EE90" s="125" t="s">
        <v>208</v>
      </c>
      <c r="EF90" s="74">
        <f t="shared" si="176"/>
        <v>0</v>
      </c>
      <c r="EG90" s="100"/>
      <c r="EH90" s="370"/>
      <c r="EI90" s="89"/>
      <c r="EJ90" s="96">
        <f t="shared" si="177"/>
        <v>0</v>
      </c>
      <c r="EK90" s="83">
        <f t="shared" si="205"/>
        <v>0</v>
      </c>
      <c r="EL90" s="83">
        <f>IF(Q89="初 年 度",EK90,0)</f>
        <v>0</v>
      </c>
      <c r="EM90" s="120">
        <f>IF(Q89="次 年 度",EK90,0)</f>
        <v>0</v>
      </c>
      <c r="EN90" s="71">
        <f t="shared" si="140"/>
        <v>0</v>
      </c>
      <c r="EO90" s="83">
        <f t="shared" si="141"/>
        <v>0</v>
      </c>
      <c r="EP90" s="83">
        <f t="shared" si="142"/>
        <v>0</v>
      </c>
      <c r="EQ90" s="83">
        <f t="shared" si="143"/>
        <v>0</v>
      </c>
      <c r="ER90" s="83">
        <f t="shared" si="144"/>
        <v>0</v>
      </c>
      <c r="ES90" s="120">
        <f t="shared" si="145"/>
        <v>0</v>
      </c>
      <c r="ET90" s="136">
        <f t="shared" si="146"/>
        <v>0</v>
      </c>
      <c r="EU90" s="122">
        <f t="shared" si="147"/>
        <v>0</v>
      </c>
      <c r="EV90" s="83">
        <f t="shared" si="148"/>
        <v>0</v>
      </c>
      <c r="EW90" s="83">
        <f t="shared" si="149"/>
        <v>0</v>
      </c>
      <c r="EX90" s="80">
        <f t="shared" si="150"/>
        <v>0</v>
      </c>
      <c r="EY90" s="130">
        <f t="shared" si="151"/>
        <v>0</v>
      </c>
      <c r="EZ90" s="71">
        <f>IF(L89="ブルーベリー（普通栽培）",0,220)</f>
        <v>220</v>
      </c>
      <c r="FA90" s="80">
        <f>IF(L89="ブルーベリー（普通栽培）",0,T90+AD90+AN90)</f>
        <v>0</v>
      </c>
      <c r="FB90" s="83">
        <f>IF(L89="ブルーベリー（普通栽培）",0,U90+AE90+AO90)</f>
        <v>0</v>
      </c>
      <c r="FC90" s="83">
        <f t="shared" si="197"/>
        <v>0</v>
      </c>
      <c r="FD90" s="83">
        <f t="shared" si="152"/>
        <v>0</v>
      </c>
      <c r="FE90" s="83">
        <f>IF(Q89="初 年 度",FC90-GK90,0)</f>
        <v>0</v>
      </c>
      <c r="FF90" s="120">
        <f>IF(Q89="次 年 度",FC90-GK90,0)</f>
        <v>0</v>
      </c>
      <c r="FG90" s="71">
        <f t="shared" si="114"/>
        <v>0</v>
      </c>
      <c r="FH90" s="83">
        <f t="shared" si="114"/>
        <v>0</v>
      </c>
      <c r="FI90" s="83">
        <f t="shared" si="114"/>
        <v>0</v>
      </c>
      <c r="FJ90" s="130">
        <f t="shared" si="114"/>
        <v>0</v>
      </c>
      <c r="FK90" s="314">
        <f>IF(P89="課税事業者（一般課税）",INT(V90*10/110)+INT(W90*10/110),0)</f>
        <v>0</v>
      </c>
      <c r="FL90" s="92">
        <f t="shared" si="153"/>
        <v>0</v>
      </c>
      <c r="FM90" s="102">
        <f>IF(P89="課税事業者（一般課税）",INT(AG90*0.0909090909090909),0)</f>
        <v>0</v>
      </c>
      <c r="FN90" s="343">
        <f t="shared" si="178"/>
        <v>0</v>
      </c>
      <c r="FO90" s="350">
        <f>IF(P89="課税事業者（一般課税）",INT(AP90*10/110)+INT(AQ90*10/110),0)</f>
        <v>0</v>
      </c>
      <c r="FP90" s="115">
        <f t="shared" si="179"/>
        <v>0</v>
      </c>
      <c r="FQ90" s="347">
        <f>IF(P89="課税事業者（一般課税）",INT(BA90*10/110),0)</f>
        <v>0</v>
      </c>
      <c r="FR90" s="92">
        <f t="shared" si="180"/>
        <v>0</v>
      </c>
      <c r="FS90" s="355">
        <f>IF(P89="課税事業者（一般課税）",INT(BL90*10/110),0)</f>
        <v>0</v>
      </c>
      <c r="FT90" s="105">
        <f t="shared" si="181"/>
        <v>0</v>
      </c>
      <c r="FU90" s="355">
        <f>IF(P89="課税事業者（一般課税）",INT(BV90*10/110),0)</f>
        <v>0</v>
      </c>
      <c r="FV90" s="115">
        <f t="shared" si="182"/>
        <v>0</v>
      </c>
      <c r="FW90" s="355">
        <f>IF(P89="課税事業者（一般課税）",INT(CF90*10/110),0)</f>
        <v>0</v>
      </c>
      <c r="FX90" s="105">
        <f t="shared" si="183"/>
        <v>0</v>
      </c>
      <c r="FY90" s="347">
        <f>IF(P89="課税事業者（一般課税）",INT(CT90*10/110)+INT(CU90*10/110),0)</f>
        <v>0</v>
      </c>
      <c r="FZ90" s="92">
        <f t="shared" si="184"/>
        <v>0</v>
      </c>
      <c r="GA90" s="355">
        <f>IF(P89="課税事業者（一般課税）",INT(DF90*10/110),0)</f>
        <v>0</v>
      </c>
      <c r="GB90" s="105">
        <f t="shared" si="185"/>
        <v>0</v>
      </c>
      <c r="GC90" s="354">
        <f>IF(P89="課税事業者（一般課税）",INT(DL90*10/110),0)</f>
        <v>0</v>
      </c>
      <c r="GD90" s="92">
        <f t="shared" si="186"/>
        <v>0</v>
      </c>
      <c r="GE90" s="355">
        <f>IF(P89="課税事業者（一般課税）",INT(DZ90*10/110),0)</f>
        <v>0</v>
      </c>
      <c r="GF90" s="115">
        <f t="shared" si="187"/>
        <v>0</v>
      </c>
      <c r="GG90" s="354">
        <f>IF(P89="課税事業者（一般課税）",INT(EJ90*10/110),0)</f>
        <v>0</v>
      </c>
      <c r="GH90" s="115">
        <f t="shared" si="188"/>
        <v>0</v>
      </c>
      <c r="GI90" s="113">
        <f t="shared" si="115"/>
        <v>0</v>
      </c>
      <c r="GJ90" s="115">
        <f t="shared" si="115"/>
        <v>0</v>
      </c>
      <c r="GK90" s="354">
        <f>IF(P89="課税事業者（一般課税）",INT(FC90*10/110),0)</f>
        <v>0</v>
      </c>
      <c r="GL90" s="140">
        <f t="shared" si="189"/>
        <v>0</v>
      </c>
      <c r="GM90" s="695"/>
    </row>
    <row r="91" spans="1:195" ht="20.100000000000001" customHeight="1">
      <c r="A91" s="667" t="str">
        <f t="shared" ref="A91" si="209">+A89</f>
        <v>北海道</v>
      </c>
      <c r="B91" s="521"/>
      <c r="C91" s="629">
        <f t="shared" si="199"/>
        <v>39</v>
      </c>
      <c r="D91" s="685"/>
      <c r="E91" s="317" t="s">
        <v>258</v>
      </c>
      <c r="F91" s="680"/>
      <c r="G91" s="702"/>
      <c r="H91" s="697"/>
      <c r="I91" s="543"/>
      <c r="J91" s="698"/>
      <c r="K91" s="701"/>
      <c r="L91" s="683"/>
      <c r="M91" s="703"/>
      <c r="N91" s="468" t="e">
        <f t="shared" si="154"/>
        <v>#DIV/0!</v>
      </c>
      <c r="O91" s="689" t="str">
        <f>IF(L91="","",VLOOKUP(L91,'リスト（けさない）'!$Q$3:$R$29,2,0))</f>
        <v/>
      </c>
      <c r="P91" s="700"/>
      <c r="Q91" s="700"/>
      <c r="R91" s="460"/>
      <c r="S91" s="251" t="str">
        <f>IF(U91="","",VLOOKUP(L91,'リスト（けさない）'!$X$3:$Y$29,2,0))</f>
        <v/>
      </c>
      <c r="T91" s="249">
        <f t="shared" si="155"/>
        <v>0</v>
      </c>
      <c r="U91" s="260"/>
      <c r="V91" s="251">
        <f t="shared" si="131"/>
        <v>0</v>
      </c>
      <c r="W91" s="252"/>
      <c r="X91" s="253">
        <f t="shared" si="156"/>
        <v>0</v>
      </c>
      <c r="Y91" s="253">
        <f t="shared" si="132"/>
        <v>0</v>
      </c>
      <c r="Z91" s="332">
        <f>IF(Q91="初 年 度",Y91,0)</f>
        <v>0</v>
      </c>
      <c r="AA91" s="333">
        <f>IF(Q91="次 年 度",Y91,0)</f>
        <v>0</v>
      </c>
      <c r="AB91" s="442"/>
      <c r="AC91" s="73" t="s">
        <v>208</v>
      </c>
      <c r="AD91" s="249">
        <f t="shared" si="157"/>
        <v>0</v>
      </c>
      <c r="AE91" s="427"/>
      <c r="AF91" s="369"/>
      <c r="AG91" s="260"/>
      <c r="AH91" s="254">
        <f t="shared" si="158"/>
        <v>0</v>
      </c>
      <c r="AI91" s="339">
        <f>IF(AG91&gt;0,INT((AG91-FM91)/2),AF91-FM91)</f>
        <v>0</v>
      </c>
      <c r="AJ91" s="335">
        <f>IF(Q91="初 年 度",AI91,0)</f>
        <v>0</v>
      </c>
      <c r="AK91" s="420">
        <f>IF(Q91="次 年 度",AI91,0)</f>
        <v>0</v>
      </c>
      <c r="AL91" s="442"/>
      <c r="AM91" s="251" t="str">
        <f>IF(AO91="","",VLOOKUP(L91,'リスト（けさない）'!$AA$3:$AB$29,2,0))</f>
        <v/>
      </c>
      <c r="AN91" s="254">
        <f t="shared" si="159"/>
        <v>0</v>
      </c>
      <c r="AO91" s="427"/>
      <c r="AP91" s="261">
        <f t="shared" si="133"/>
        <v>0</v>
      </c>
      <c r="AQ91" s="260"/>
      <c r="AR91" s="262">
        <f t="shared" si="160"/>
        <v>0</v>
      </c>
      <c r="AS91" s="338">
        <f t="shared" si="200"/>
        <v>0</v>
      </c>
      <c r="AT91" s="332">
        <f>IF(Q91="初 年 度",AS91,0)</f>
        <v>0</v>
      </c>
      <c r="AU91" s="333">
        <f>IF(Q91="次 年 度",AS91,0)</f>
        <v>0</v>
      </c>
      <c r="AV91" s="478"/>
      <c r="AW91" s="73" t="s">
        <v>208</v>
      </c>
      <c r="AX91" s="254">
        <f t="shared" si="161"/>
        <v>0</v>
      </c>
      <c r="AY91" s="250"/>
      <c r="AZ91" s="369"/>
      <c r="BA91" s="260"/>
      <c r="BB91" s="254">
        <f t="shared" si="162"/>
        <v>0</v>
      </c>
      <c r="BC91" s="338">
        <f t="shared" si="191"/>
        <v>0</v>
      </c>
      <c r="BD91" s="332">
        <f>IF(Q91="初 年 度",BC91,0)</f>
        <v>0</v>
      </c>
      <c r="BE91" s="438">
        <f>IF(Q91="次 年 度",BC91,0)</f>
        <v>0</v>
      </c>
      <c r="BF91" s="478"/>
      <c r="BG91" s="73" t="s">
        <v>208</v>
      </c>
      <c r="BH91" s="254">
        <f t="shared" si="163"/>
        <v>0</v>
      </c>
      <c r="BI91" s="250"/>
      <c r="BJ91" s="369"/>
      <c r="BK91" s="260"/>
      <c r="BL91" s="254">
        <f t="shared" si="164"/>
        <v>0</v>
      </c>
      <c r="BM91" s="339">
        <f t="shared" si="201"/>
        <v>0</v>
      </c>
      <c r="BN91" s="335">
        <f>IF(Q91="初 年 度",BM91,0)</f>
        <v>0</v>
      </c>
      <c r="BO91" s="420">
        <f>IF(Q91="次 年 度",BM91,0)</f>
        <v>0</v>
      </c>
      <c r="BP91" s="478"/>
      <c r="BQ91" s="377" t="s">
        <v>208</v>
      </c>
      <c r="BR91" s="254">
        <f t="shared" si="165"/>
        <v>0</v>
      </c>
      <c r="BS91" s="250"/>
      <c r="BT91" s="369"/>
      <c r="BU91" s="90"/>
      <c r="BV91" s="97">
        <f t="shared" si="166"/>
        <v>0</v>
      </c>
      <c r="BW91" s="339">
        <f t="shared" si="202"/>
        <v>0</v>
      </c>
      <c r="BX91" s="335">
        <f>IF(Q91="初 年 度",BW91,0)</f>
        <v>0</v>
      </c>
      <c r="BY91" s="336">
        <f>IF(Q91="次 年 度",BW91,0)</f>
        <v>0</v>
      </c>
      <c r="BZ91" s="478"/>
      <c r="CA91" s="73" t="s">
        <v>208</v>
      </c>
      <c r="CB91" s="254">
        <f t="shared" si="192"/>
        <v>0</v>
      </c>
      <c r="CC91" s="250"/>
      <c r="CD91" s="369"/>
      <c r="CE91" s="260"/>
      <c r="CF91" s="254">
        <f t="shared" si="167"/>
        <v>0</v>
      </c>
      <c r="CG91" s="339">
        <f t="shared" si="193"/>
        <v>0</v>
      </c>
      <c r="CH91" s="335">
        <f>IF(Q91="初 年 度",CG91,0)</f>
        <v>0</v>
      </c>
      <c r="CI91" s="336">
        <f>IF(Q91="次 年 度",CG91,0)</f>
        <v>0</v>
      </c>
      <c r="CJ91" s="242">
        <f t="shared" si="134"/>
        <v>0</v>
      </c>
      <c r="CK91" s="251">
        <f t="shared" si="135"/>
        <v>0</v>
      </c>
      <c r="CL91" s="251">
        <f t="shared" si="136"/>
        <v>0</v>
      </c>
      <c r="CM91" s="253">
        <f t="shared" si="137"/>
        <v>0</v>
      </c>
      <c r="CN91" s="251">
        <f t="shared" si="138"/>
        <v>0</v>
      </c>
      <c r="CO91" s="268">
        <f t="shared" si="139"/>
        <v>0</v>
      </c>
      <c r="CP91" s="478"/>
      <c r="CQ91" s="251" t="str">
        <f>IF(CS91="","",VLOOKUP(L91,'リスト（けさない）'!$AD$3:$AE$29,2,0))</f>
        <v/>
      </c>
      <c r="CR91" s="249">
        <f t="shared" si="168"/>
        <v>0</v>
      </c>
      <c r="CS91" s="250"/>
      <c r="CT91" s="251">
        <f t="shared" si="194"/>
        <v>0</v>
      </c>
      <c r="CU91" s="260"/>
      <c r="CV91" s="251">
        <f t="shared" si="169"/>
        <v>0</v>
      </c>
      <c r="CW91" s="339">
        <f t="shared" si="203"/>
        <v>0</v>
      </c>
      <c r="CX91" s="335">
        <f>IF(Q91="初 年 度",CW91,0)</f>
        <v>0</v>
      </c>
      <c r="CY91" s="336">
        <f>IF(Q91="次 年 度",CW91,0)</f>
        <v>0</v>
      </c>
      <c r="CZ91" s="478"/>
      <c r="DA91" s="73" t="s">
        <v>208</v>
      </c>
      <c r="DB91" s="249">
        <f t="shared" si="170"/>
        <v>0</v>
      </c>
      <c r="DC91" s="250"/>
      <c r="DD91" s="369"/>
      <c r="DE91" s="260"/>
      <c r="DF91" s="254">
        <f t="shared" si="171"/>
        <v>0</v>
      </c>
      <c r="DG91" s="338">
        <f t="shared" si="195"/>
        <v>0</v>
      </c>
      <c r="DH91" s="332">
        <f>IF(Q91="初 年 度",DG91,0)</f>
        <v>0</v>
      </c>
      <c r="DI91" s="333">
        <f>IF(Q91="次 年 度",DG91,0)</f>
        <v>0</v>
      </c>
      <c r="DJ91" s="478"/>
      <c r="DK91" s="456" t="s">
        <v>208</v>
      </c>
      <c r="DL91" s="249">
        <f t="shared" si="172"/>
        <v>0</v>
      </c>
      <c r="DM91" s="250"/>
      <c r="DN91" s="369"/>
      <c r="DO91" s="260"/>
      <c r="DP91" s="254">
        <f t="shared" si="173"/>
        <v>0</v>
      </c>
      <c r="DQ91" s="339">
        <f t="shared" si="204"/>
        <v>0</v>
      </c>
      <c r="DR91" s="335">
        <f>IF(Q91="初 年 度",DQ91,0)</f>
        <v>0</v>
      </c>
      <c r="DS91" s="336">
        <f>IF(Q91="次 年 度",DQ91,0)</f>
        <v>0</v>
      </c>
      <c r="DT91" s="478"/>
      <c r="DU91" s="456" t="s">
        <v>208</v>
      </c>
      <c r="DV91" s="249">
        <f t="shared" si="174"/>
        <v>0</v>
      </c>
      <c r="DW91" s="250"/>
      <c r="DX91" s="369"/>
      <c r="DY91" s="260"/>
      <c r="DZ91" s="254">
        <f t="shared" si="175"/>
        <v>0</v>
      </c>
      <c r="EA91" s="338">
        <f t="shared" si="196"/>
        <v>0</v>
      </c>
      <c r="EB91" s="332">
        <f>IF(Q91="初 年 度",EA91,0)</f>
        <v>0</v>
      </c>
      <c r="EC91" s="333">
        <f>IF(Q91="次 年 度",EA91,0)</f>
        <v>0</v>
      </c>
      <c r="ED91" s="478"/>
      <c r="EE91" s="456" t="s">
        <v>208</v>
      </c>
      <c r="EF91" s="249">
        <f t="shared" si="176"/>
        <v>0</v>
      </c>
      <c r="EG91" s="250"/>
      <c r="EH91" s="369"/>
      <c r="EI91" s="260"/>
      <c r="EJ91" s="254">
        <f t="shared" si="177"/>
        <v>0</v>
      </c>
      <c r="EK91" s="339">
        <f t="shared" si="205"/>
        <v>0</v>
      </c>
      <c r="EL91" s="335">
        <f>IF(Q91="初 年 度",EK91,0)</f>
        <v>0</v>
      </c>
      <c r="EM91" s="336">
        <f>IF(Q91="次 年 度",EK91,0)</f>
        <v>0</v>
      </c>
      <c r="EN91" s="242">
        <f t="shared" si="140"/>
        <v>0</v>
      </c>
      <c r="EO91" s="253">
        <f t="shared" si="141"/>
        <v>0</v>
      </c>
      <c r="EP91" s="253">
        <f t="shared" si="142"/>
        <v>0</v>
      </c>
      <c r="EQ91" s="253">
        <f t="shared" si="143"/>
        <v>0</v>
      </c>
      <c r="ER91" s="253">
        <f t="shared" si="144"/>
        <v>0</v>
      </c>
      <c r="ES91" s="263">
        <f t="shared" si="145"/>
        <v>0</v>
      </c>
      <c r="ET91" s="276">
        <f t="shared" si="146"/>
        <v>0</v>
      </c>
      <c r="EU91" s="265">
        <f t="shared" si="147"/>
        <v>0</v>
      </c>
      <c r="EV91" s="253">
        <f t="shared" si="148"/>
        <v>0</v>
      </c>
      <c r="EW91" s="253">
        <f t="shared" si="149"/>
        <v>0</v>
      </c>
      <c r="EX91" s="251">
        <f t="shared" si="150"/>
        <v>0</v>
      </c>
      <c r="EY91" s="268">
        <f t="shared" si="151"/>
        <v>0</v>
      </c>
      <c r="EZ91" s="383">
        <f>IF(L91="ブルーベリー（普通栽培）",0,220)</f>
        <v>220</v>
      </c>
      <c r="FA91" s="247">
        <f>IF(L91="ブルーベリー（普通栽培）",0,T91+AD91+AN91)</f>
        <v>0</v>
      </c>
      <c r="FB91" s="247">
        <f>IF(L91="ブルーベリー（普通栽培）",0,U91+AE91+AO91)</f>
        <v>0</v>
      </c>
      <c r="FC91" s="253">
        <f t="shared" si="197"/>
        <v>0</v>
      </c>
      <c r="FD91" s="253">
        <f t="shared" si="152"/>
        <v>0</v>
      </c>
      <c r="FE91" s="253">
        <f>IF(Q91="初 年 度",FC91-GK91,0)</f>
        <v>0</v>
      </c>
      <c r="FF91" s="263">
        <f>IF(Q91="次 年 度",FC91-GK91,0)</f>
        <v>0</v>
      </c>
      <c r="FG91" s="137">
        <f t="shared" si="114"/>
        <v>0</v>
      </c>
      <c r="FH91" s="84">
        <f t="shared" si="114"/>
        <v>0</v>
      </c>
      <c r="FI91" s="84">
        <f t="shared" si="114"/>
        <v>0</v>
      </c>
      <c r="FJ91" s="131">
        <f t="shared" si="114"/>
        <v>0</v>
      </c>
      <c r="FK91" s="228">
        <f>IF(P91="課税事業者（一般課税）",INT(V91*10/110)+INT(W91*10/110),0)</f>
        <v>0</v>
      </c>
      <c r="FL91" s="282">
        <f t="shared" si="153"/>
        <v>0</v>
      </c>
      <c r="FM91" s="283">
        <f>IF(P91="課税事業者（一般課税）",INT(AG91*0.0909090909090909),0)</f>
        <v>0</v>
      </c>
      <c r="FN91" s="344">
        <f t="shared" si="178"/>
        <v>0</v>
      </c>
      <c r="FO91" s="232">
        <f>IF(P91="課税事業者（一般課税）",INT(AP91*10/110)+INT(AQ91*10/110),0)</f>
        <v>0</v>
      </c>
      <c r="FP91" s="286">
        <f t="shared" si="179"/>
        <v>0</v>
      </c>
      <c r="FQ91" s="340">
        <f>IF(P91="課税事業者（一般課税）",INT(BA91*10/110),0)</f>
        <v>0</v>
      </c>
      <c r="FR91" s="282">
        <f t="shared" si="180"/>
        <v>0</v>
      </c>
      <c r="FS91" s="230">
        <f>IF(P91="課税事業者（一般課税）",INT(BL91*10/110),0)</f>
        <v>0</v>
      </c>
      <c r="FT91" s="284">
        <f t="shared" si="181"/>
        <v>0</v>
      </c>
      <c r="FU91" s="230">
        <f>IF(P91="課税事業者（一般課税）",INT(BV91*10/110),0)</f>
        <v>0</v>
      </c>
      <c r="FV91" s="286">
        <f t="shared" si="182"/>
        <v>0</v>
      </c>
      <c r="FW91" s="230">
        <f>IF(P91="課税事業者（一般課税）",INT(CF91*10/110),0)</f>
        <v>0</v>
      </c>
      <c r="FX91" s="284">
        <f t="shared" si="183"/>
        <v>0</v>
      </c>
      <c r="FY91" s="340">
        <f>IF(P91="課税事業者（一般課税）",INT(CT91*10/110)+INT(CU91*10/110),0)</f>
        <v>0</v>
      </c>
      <c r="FZ91" s="282">
        <f t="shared" si="184"/>
        <v>0</v>
      </c>
      <c r="GA91" s="230">
        <f>IF(P91="課税事業者（一般課税）",INT(DF91*10/110),0)</f>
        <v>0</v>
      </c>
      <c r="GB91" s="284">
        <f t="shared" si="185"/>
        <v>0</v>
      </c>
      <c r="GC91" s="353">
        <f>IF(P91="課税事業者（一般課税）",INT(DP91*10/110),0)</f>
        <v>0</v>
      </c>
      <c r="GD91" s="282">
        <f t="shared" si="186"/>
        <v>0</v>
      </c>
      <c r="GE91" s="230">
        <f>IF(P91="課税事業者（一般課税）",INT(DZ91*10/110),0)</f>
        <v>0</v>
      </c>
      <c r="GF91" s="286">
        <f t="shared" si="187"/>
        <v>0</v>
      </c>
      <c r="GG91" s="353">
        <f>IF(P91="課税事業者（一般課税）",INT(EJ91*10/110),0)</f>
        <v>0</v>
      </c>
      <c r="GH91" s="286">
        <f t="shared" si="188"/>
        <v>0</v>
      </c>
      <c r="GI91" s="285">
        <f t="shared" si="115"/>
        <v>0</v>
      </c>
      <c r="GJ91" s="286">
        <f t="shared" si="115"/>
        <v>0</v>
      </c>
      <c r="GK91" s="353">
        <f>IF(P91="課税事業者（一般課税）",INT(FC91*10/110),0)</f>
        <v>0</v>
      </c>
      <c r="GL91" s="288">
        <f t="shared" si="189"/>
        <v>0</v>
      </c>
      <c r="GM91" s="694"/>
    </row>
    <row r="92" spans="1:195" ht="20.100000000000001" customHeight="1">
      <c r="A92" s="668"/>
      <c r="B92" s="522"/>
      <c r="C92" s="669"/>
      <c r="D92" s="673"/>
      <c r="E92" s="316" t="s">
        <v>256</v>
      </c>
      <c r="F92" s="675"/>
      <c r="G92" s="541"/>
      <c r="H92" s="497"/>
      <c r="I92" s="697"/>
      <c r="J92" s="699"/>
      <c r="K92" s="552"/>
      <c r="L92" s="541"/>
      <c r="M92" s="704"/>
      <c r="N92" s="467" t="e">
        <f t="shared" si="154"/>
        <v>#DIV/0!</v>
      </c>
      <c r="O92" s="690"/>
      <c r="P92" s="537"/>
      <c r="Q92" s="537"/>
      <c r="R92" s="91"/>
      <c r="S92" s="80" t="str">
        <f>IF(U92="","",VLOOKUP(L91,'リスト（けさない）'!$X$3:$Y$29,2,0))</f>
        <v/>
      </c>
      <c r="T92" s="75">
        <f t="shared" si="155"/>
        <v>0</v>
      </c>
      <c r="U92" s="91"/>
      <c r="V92" s="81">
        <f t="shared" si="131"/>
        <v>0</v>
      </c>
      <c r="W92" s="79"/>
      <c r="X92" s="85">
        <f t="shared" si="156"/>
        <v>0</v>
      </c>
      <c r="Y92" s="83">
        <f t="shared" si="132"/>
        <v>0</v>
      </c>
      <c r="Z92" s="394">
        <f>IF(Q91="初 年 度",Y92,0)</f>
        <v>0</v>
      </c>
      <c r="AA92" s="395">
        <f>IF(Q91="次 年 度",Y92,0)</f>
        <v>0</v>
      </c>
      <c r="AB92" s="443"/>
      <c r="AC92" s="126" t="s">
        <v>208</v>
      </c>
      <c r="AD92" s="75">
        <f t="shared" si="157"/>
        <v>0</v>
      </c>
      <c r="AE92" s="424"/>
      <c r="AF92" s="370"/>
      <c r="AG92" s="91"/>
      <c r="AH92" s="94">
        <f t="shared" si="158"/>
        <v>0</v>
      </c>
      <c r="AI92" s="96">
        <f>IF(AG91&gt;0,INT((AG92-FM92)/2),AF92-FM92)</f>
        <v>0</v>
      </c>
      <c r="AJ92" s="96">
        <f>IF(Q91="初 年 度",AI92,0)</f>
        <v>0</v>
      </c>
      <c r="AK92" s="421">
        <f>IF(Q91="次 年 度",AI92,0)</f>
        <v>0</v>
      </c>
      <c r="AL92" s="443"/>
      <c r="AM92" s="81" t="str">
        <f>IF(AO92="","",VLOOKUP(L91,'リスト（けさない）'!$AA$3:$AB$29,2,0))</f>
        <v/>
      </c>
      <c r="AN92" s="94">
        <f t="shared" si="159"/>
        <v>0</v>
      </c>
      <c r="AO92" s="424"/>
      <c r="AP92" s="106">
        <f t="shared" si="133"/>
        <v>0</v>
      </c>
      <c r="AQ92" s="91"/>
      <c r="AR92" s="110">
        <f t="shared" si="160"/>
        <v>0</v>
      </c>
      <c r="AS92" s="334">
        <f t="shared" si="200"/>
        <v>0</v>
      </c>
      <c r="AT92" s="334">
        <f>IF(Q91="初 年 度",AS92,0)</f>
        <v>0</v>
      </c>
      <c r="AU92" s="337">
        <f>IF(Q91="次 年 度",AS92,0)</f>
        <v>0</v>
      </c>
      <c r="AV92" s="475"/>
      <c r="AW92" s="126" t="s">
        <v>208</v>
      </c>
      <c r="AX92" s="94">
        <f t="shared" si="161"/>
        <v>0</v>
      </c>
      <c r="AY92" s="101"/>
      <c r="AZ92" s="370"/>
      <c r="BA92" s="91"/>
      <c r="BB92" s="94">
        <f t="shared" si="162"/>
        <v>0</v>
      </c>
      <c r="BC92" s="80">
        <f t="shared" si="191"/>
        <v>0</v>
      </c>
      <c r="BD92" s="83">
        <f>IF(Q91="初 年 度",BC92,0)</f>
        <v>0</v>
      </c>
      <c r="BE92" s="122">
        <f>IF(Q91="次 年 度",BC92,0)</f>
        <v>0</v>
      </c>
      <c r="BF92" s="475"/>
      <c r="BG92" s="126" t="s">
        <v>208</v>
      </c>
      <c r="BH92" s="94">
        <f t="shared" si="163"/>
        <v>0</v>
      </c>
      <c r="BI92" s="101"/>
      <c r="BJ92" s="370"/>
      <c r="BK92" s="91"/>
      <c r="BL92" s="94">
        <f t="shared" si="164"/>
        <v>0</v>
      </c>
      <c r="BM92" s="83">
        <f t="shared" si="201"/>
        <v>0</v>
      </c>
      <c r="BN92" s="83">
        <f>IF(Q91="初 年 度",BM92,0)</f>
        <v>0</v>
      </c>
      <c r="BO92" s="122">
        <f>IF(Q91="次 年 度",BM92,0)</f>
        <v>0</v>
      </c>
      <c r="BP92" s="475"/>
      <c r="BQ92" s="378" t="s">
        <v>208</v>
      </c>
      <c r="BR92" s="94">
        <f t="shared" si="165"/>
        <v>0</v>
      </c>
      <c r="BS92" s="101"/>
      <c r="BT92" s="370"/>
      <c r="BU92" s="91"/>
      <c r="BV92" s="94">
        <f t="shared" si="166"/>
        <v>0</v>
      </c>
      <c r="BW92" s="83">
        <f t="shared" si="202"/>
        <v>0</v>
      </c>
      <c r="BX92" s="83">
        <f>IF(Q91="初 年 度",BW92,0)</f>
        <v>0</v>
      </c>
      <c r="BY92" s="120">
        <f>IF(Q91="次 年 度",BW92,0)</f>
        <v>0</v>
      </c>
      <c r="BZ92" s="475"/>
      <c r="CA92" s="126" t="s">
        <v>208</v>
      </c>
      <c r="CB92" s="94">
        <f t="shared" si="192"/>
        <v>0</v>
      </c>
      <c r="CC92" s="101"/>
      <c r="CD92" s="370"/>
      <c r="CE92" s="91"/>
      <c r="CF92" s="94">
        <f t="shared" si="167"/>
        <v>0</v>
      </c>
      <c r="CG92" s="83">
        <f t="shared" si="193"/>
        <v>0</v>
      </c>
      <c r="CH92" s="83">
        <f>IF(Q91="初 年 度",CG92,0)</f>
        <v>0</v>
      </c>
      <c r="CI92" s="120">
        <f>IF(Q91="次 年 度",CG92,0)</f>
        <v>0</v>
      </c>
      <c r="CJ92" s="69">
        <f t="shared" si="134"/>
        <v>0</v>
      </c>
      <c r="CK92" s="81">
        <f t="shared" si="135"/>
        <v>0</v>
      </c>
      <c r="CL92" s="81">
        <f t="shared" si="136"/>
        <v>0</v>
      </c>
      <c r="CM92" s="85">
        <f t="shared" si="137"/>
        <v>0</v>
      </c>
      <c r="CN92" s="81">
        <f t="shared" si="138"/>
        <v>0</v>
      </c>
      <c r="CO92" s="132">
        <f t="shared" si="139"/>
        <v>0</v>
      </c>
      <c r="CP92" s="475"/>
      <c r="CQ92" s="81" t="str">
        <f>IF(CS92="","",VLOOKUP(L91,'リスト（けさない）'!$AD$3:$AE$29,2,0))</f>
        <v/>
      </c>
      <c r="CR92" s="75">
        <f t="shared" si="168"/>
        <v>0</v>
      </c>
      <c r="CS92" s="101"/>
      <c r="CT92" s="81">
        <f t="shared" si="194"/>
        <v>0</v>
      </c>
      <c r="CU92" s="91"/>
      <c r="CV92" s="81">
        <f t="shared" si="169"/>
        <v>0</v>
      </c>
      <c r="CW92" s="80">
        <f t="shared" si="203"/>
        <v>0</v>
      </c>
      <c r="CX92" s="83">
        <f>IF(Q91="初 年 度",CW92,0)</f>
        <v>0</v>
      </c>
      <c r="CY92" s="120">
        <f>IF(Q91="次 年 度",CW92,0)</f>
        <v>0</v>
      </c>
      <c r="CZ92" s="475"/>
      <c r="DA92" s="126" t="s">
        <v>208</v>
      </c>
      <c r="DB92" s="75">
        <f t="shared" si="170"/>
        <v>0</v>
      </c>
      <c r="DC92" s="101"/>
      <c r="DD92" s="370"/>
      <c r="DE92" s="91"/>
      <c r="DF92" s="94">
        <f t="shared" si="171"/>
        <v>0</v>
      </c>
      <c r="DG92" s="83">
        <f t="shared" si="195"/>
        <v>0</v>
      </c>
      <c r="DH92" s="83">
        <f>IF(Q91="初 年 度",DG92,0)</f>
        <v>0</v>
      </c>
      <c r="DI92" s="120">
        <f>IF(Q91="次 年 度",DG92,0)</f>
        <v>0</v>
      </c>
      <c r="DJ92" s="475"/>
      <c r="DK92" s="126" t="s">
        <v>208</v>
      </c>
      <c r="DL92" s="75">
        <f t="shared" si="172"/>
        <v>0</v>
      </c>
      <c r="DM92" s="101"/>
      <c r="DN92" s="370"/>
      <c r="DO92" s="91"/>
      <c r="DP92" s="94">
        <f t="shared" si="173"/>
        <v>0</v>
      </c>
      <c r="DQ92" s="83">
        <f t="shared" si="204"/>
        <v>0</v>
      </c>
      <c r="DR92" s="83">
        <f>IF(Q91="初 年 度",DQ92,0)</f>
        <v>0</v>
      </c>
      <c r="DS92" s="120">
        <f>IF(Q91="次 年 度",DQ92,0)</f>
        <v>0</v>
      </c>
      <c r="DT92" s="475"/>
      <c r="DU92" s="126" t="s">
        <v>208</v>
      </c>
      <c r="DV92" s="75">
        <f t="shared" si="174"/>
        <v>0</v>
      </c>
      <c r="DW92" s="101"/>
      <c r="DX92" s="370"/>
      <c r="DY92" s="91"/>
      <c r="DZ92" s="94">
        <f t="shared" si="175"/>
        <v>0</v>
      </c>
      <c r="EA92" s="83">
        <f t="shared" si="196"/>
        <v>0</v>
      </c>
      <c r="EB92" s="83">
        <f>IF(Q91="初 年 度",EA92,0)</f>
        <v>0</v>
      </c>
      <c r="EC92" s="120">
        <f>IF(Q91="次 年 度",EA92,0)</f>
        <v>0</v>
      </c>
      <c r="ED92" s="475"/>
      <c r="EE92" s="126" t="s">
        <v>208</v>
      </c>
      <c r="EF92" s="75">
        <f t="shared" si="176"/>
        <v>0</v>
      </c>
      <c r="EG92" s="101"/>
      <c r="EH92" s="370"/>
      <c r="EI92" s="91"/>
      <c r="EJ92" s="94">
        <f t="shared" si="177"/>
        <v>0</v>
      </c>
      <c r="EK92" s="83">
        <f t="shared" si="205"/>
        <v>0</v>
      </c>
      <c r="EL92" s="83">
        <f>IF(Q91="初 年 度",EK92,0)</f>
        <v>0</v>
      </c>
      <c r="EM92" s="120">
        <f>IF(Q91="次 年 度",EK92,0)</f>
        <v>0</v>
      </c>
      <c r="EN92" s="69">
        <f t="shared" si="140"/>
        <v>0</v>
      </c>
      <c r="EO92" s="83">
        <f t="shared" si="141"/>
        <v>0</v>
      </c>
      <c r="EP92" s="85">
        <f t="shared" si="142"/>
        <v>0</v>
      </c>
      <c r="EQ92" s="85">
        <f t="shared" si="143"/>
        <v>0</v>
      </c>
      <c r="ER92" s="85">
        <f t="shared" si="144"/>
        <v>0</v>
      </c>
      <c r="ES92" s="119">
        <f t="shared" si="145"/>
        <v>0</v>
      </c>
      <c r="ET92" s="138">
        <f t="shared" si="146"/>
        <v>0</v>
      </c>
      <c r="EU92" s="123">
        <f t="shared" si="147"/>
        <v>0</v>
      </c>
      <c r="EV92" s="85">
        <f t="shared" si="148"/>
        <v>0</v>
      </c>
      <c r="EW92" s="85">
        <f t="shared" si="149"/>
        <v>0</v>
      </c>
      <c r="EX92" s="81">
        <f t="shared" si="150"/>
        <v>0</v>
      </c>
      <c r="EY92" s="132">
        <f t="shared" si="151"/>
        <v>0</v>
      </c>
      <c r="EZ92" s="71">
        <f>IF(L91="ブルーベリー（普通栽培）",0,220)</f>
        <v>220</v>
      </c>
      <c r="FA92" s="80">
        <f>IF(L91="ブルーベリー（普通栽培）",0,T92+AD92+AN92)</f>
        <v>0</v>
      </c>
      <c r="FB92" s="83">
        <f>IF(L91="ブルーベリー（普通栽培）",0,U92+AE92+AO92)</f>
        <v>0</v>
      </c>
      <c r="FC92" s="85">
        <f t="shared" si="197"/>
        <v>0</v>
      </c>
      <c r="FD92" s="85">
        <f t="shared" si="152"/>
        <v>0</v>
      </c>
      <c r="FE92" s="117">
        <f>IF(Q91="初 年 度",FC92-GK92,0)</f>
        <v>0</v>
      </c>
      <c r="FF92" s="118">
        <f>IF(Q91="次 年 度",FC92-GK92,0)</f>
        <v>0</v>
      </c>
      <c r="FG92" s="138">
        <f t="shared" si="114"/>
        <v>0</v>
      </c>
      <c r="FH92" s="85">
        <f t="shared" si="114"/>
        <v>0</v>
      </c>
      <c r="FI92" s="85">
        <f t="shared" si="114"/>
        <v>0</v>
      </c>
      <c r="FJ92" s="132">
        <f t="shared" si="114"/>
        <v>0</v>
      </c>
      <c r="FK92" s="314">
        <f>IF(P91="課税事業者（一般課税）",INT(V92*10/110)+INT(W92*10/110),0)</f>
        <v>0</v>
      </c>
      <c r="FL92" s="93">
        <f t="shared" si="153"/>
        <v>0</v>
      </c>
      <c r="FM92" s="103">
        <f>IF(P91="課税事業者（一般課税）",INT(AG92*0.0909090909090909),0)</f>
        <v>0</v>
      </c>
      <c r="FN92" s="341">
        <f t="shared" si="178"/>
        <v>0</v>
      </c>
      <c r="FO92" s="350">
        <f>IF(P91="課税事業者（一般課税）",INT(AP92*10/110)+INT(AQ92*10/110),0)</f>
        <v>0</v>
      </c>
      <c r="FP92" s="116">
        <f t="shared" si="179"/>
        <v>0</v>
      </c>
      <c r="FQ92" s="347">
        <f>IF(P91="課税事業者（一般課税）",INT(BA92*10/110),0)</f>
        <v>0</v>
      </c>
      <c r="FR92" s="93">
        <f t="shared" si="180"/>
        <v>0</v>
      </c>
      <c r="FS92" s="355">
        <f>IF(P91="課税事業者（一般課税）",INT(BL92*10/110),0)</f>
        <v>0</v>
      </c>
      <c r="FT92" s="104">
        <f t="shared" si="181"/>
        <v>0</v>
      </c>
      <c r="FU92" s="355">
        <f>IF(P91="課税事業者（一般課税）",INT(BV92*10/110),0)</f>
        <v>0</v>
      </c>
      <c r="FV92" s="116">
        <f t="shared" si="182"/>
        <v>0</v>
      </c>
      <c r="FW92" s="355">
        <f>IF(P91="課税事業者（一般課税）",INT(CF92*10/110),0)</f>
        <v>0</v>
      </c>
      <c r="FX92" s="104">
        <f t="shared" si="183"/>
        <v>0</v>
      </c>
      <c r="FY92" s="347">
        <f>IF(P91="課税事業者（一般課税）",INT(CT92*10/110)+INT(CU92*10/110),0)</f>
        <v>0</v>
      </c>
      <c r="FZ92" s="93">
        <f t="shared" si="184"/>
        <v>0</v>
      </c>
      <c r="GA92" s="355">
        <f>IF(P91="課税事業者（一般課税）",INT(DF92*10/110),0)</f>
        <v>0</v>
      </c>
      <c r="GB92" s="104">
        <f t="shared" si="185"/>
        <v>0</v>
      </c>
      <c r="GC92" s="354">
        <f>IF(P91="課税事業者（一般課税）",INT(DL92*10/110),0)</f>
        <v>0</v>
      </c>
      <c r="GD92" s="93">
        <f t="shared" si="186"/>
        <v>0</v>
      </c>
      <c r="GE92" s="355">
        <f>IF(P91="課税事業者（一般課税）",INT(DZ92*10/110),0)</f>
        <v>0</v>
      </c>
      <c r="GF92" s="116">
        <f t="shared" si="187"/>
        <v>0</v>
      </c>
      <c r="GG92" s="354">
        <f>IF(P91="課税事業者（一般課税）",INT(EJ92*10/110),0)</f>
        <v>0</v>
      </c>
      <c r="GH92" s="116">
        <f t="shared" si="188"/>
        <v>0</v>
      </c>
      <c r="GI92" s="114">
        <f t="shared" si="115"/>
        <v>0</v>
      </c>
      <c r="GJ92" s="116">
        <f t="shared" si="115"/>
        <v>0</v>
      </c>
      <c r="GK92" s="354">
        <f>IF(P91="課税事業者（一般課税）",INT(FC92*10/110),0)</f>
        <v>0</v>
      </c>
      <c r="GL92" s="139">
        <f t="shared" si="189"/>
        <v>0</v>
      </c>
      <c r="GM92" s="695"/>
    </row>
    <row r="93" spans="1:195" ht="20.100000000000001" customHeight="1">
      <c r="A93" s="667" t="str">
        <f t="shared" ref="A93" si="210">+A91</f>
        <v>北海道</v>
      </c>
      <c r="B93" s="521"/>
      <c r="C93" s="629">
        <f t="shared" si="199"/>
        <v>40</v>
      </c>
      <c r="D93" s="685"/>
      <c r="E93" s="317" t="s">
        <v>258</v>
      </c>
      <c r="F93" s="680"/>
      <c r="G93" s="702"/>
      <c r="H93" s="697"/>
      <c r="I93" s="543"/>
      <c r="J93" s="698"/>
      <c r="K93" s="701"/>
      <c r="L93" s="683"/>
      <c r="M93" s="703"/>
      <c r="N93" s="468" t="e">
        <f t="shared" si="154"/>
        <v>#DIV/0!</v>
      </c>
      <c r="O93" s="689" t="str">
        <f>IF(L93="","",VLOOKUP(L93,'リスト（けさない）'!$Q$3:$R$29,2,0))</f>
        <v/>
      </c>
      <c r="P93" s="700"/>
      <c r="Q93" s="700"/>
      <c r="R93" s="473"/>
      <c r="S93" s="251" t="str">
        <f>IF(U93="","",VLOOKUP(L93,'リスト（けさない）'!$X$3:$Y$29,2,0))</f>
        <v/>
      </c>
      <c r="T93" s="243">
        <f t="shared" si="155"/>
        <v>0</v>
      </c>
      <c r="U93" s="255"/>
      <c r="V93" s="245">
        <f t="shared" si="131"/>
        <v>0</v>
      </c>
      <c r="W93" s="246"/>
      <c r="X93" s="247">
        <f t="shared" si="156"/>
        <v>0</v>
      </c>
      <c r="Y93" s="253">
        <f t="shared" si="132"/>
        <v>0</v>
      </c>
      <c r="Z93" s="332">
        <f>IF(Q93="初 年 度",Y93,0)</f>
        <v>0</v>
      </c>
      <c r="AA93" s="333">
        <f>IF(Q93="次 年 度",Y93,0)</f>
        <v>0</v>
      </c>
      <c r="AB93" s="444"/>
      <c r="AC93" s="124" t="s">
        <v>133</v>
      </c>
      <c r="AD93" s="243">
        <f t="shared" si="157"/>
        <v>0</v>
      </c>
      <c r="AE93" s="425"/>
      <c r="AF93" s="369"/>
      <c r="AG93" s="255"/>
      <c r="AH93" s="248">
        <f t="shared" si="158"/>
        <v>0</v>
      </c>
      <c r="AI93" s="339">
        <f>IF(AG93&gt;0,INT((AG93-FM93)/2),AF93-FM93)</f>
        <v>0</v>
      </c>
      <c r="AJ93" s="335">
        <f>IF(Q93="初 年 度",AI93,0)</f>
        <v>0</v>
      </c>
      <c r="AK93" s="420">
        <f>IF(Q93="次 年 度",AI93,0)</f>
        <v>0</v>
      </c>
      <c r="AL93" s="444"/>
      <c r="AM93" s="245" t="str">
        <f>IF(AO93="","",VLOOKUP(L93,'リスト（けさない）'!$AA$3:$AB$29,2,0))</f>
        <v/>
      </c>
      <c r="AN93" s="248">
        <f t="shared" si="159"/>
        <v>0</v>
      </c>
      <c r="AO93" s="425"/>
      <c r="AP93" s="257">
        <f t="shared" si="133"/>
        <v>0</v>
      </c>
      <c r="AQ93" s="255"/>
      <c r="AR93" s="258">
        <f t="shared" si="160"/>
        <v>0</v>
      </c>
      <c r="AS93" s="338">
        <f t="shared" si="200"/>
        <v>0</v>
      </c>
      <c r="AT93" s="332">
        <f>IF(Q93="初 年 度",AS93,0)</f>
        <v>0</v>
      </c>
      <c r="AU93" s="333">
        <f>IF(Q93="次 年 度",AS93,0)</f>
        <v>0</v>
      </c>
      <c r="AV93" s="476"/>
      <c r="AW93" s="124" t="s">
        <v>208</v>
      </c>
      <c r="AX93" s="248">
        <f t="shared" si="161"/>
        <v>0</v>
      </c>
      <c r="AY93" s="244"/>
      <c r="AZ93" s="369"/>
      <c r="BA93" s="255"/>
      <c r="BB93" s="248">
        <f t="shared" si="162"/>
        <v>0</v>
      </c>
      <c r="BC93" s="338">
        <f t="shared" si="191"/>
        <v>0</v>
      </c>
      <c r="BD93" s="332">
        <f>IF(Q93="初 年 度",BC93,0)</f>
        <v>0</v>
      </c>
      <c r="BE93" s="438">
        <f>IF(Q93="次 年 度",BC93,0)</f>
        <v>0</v>
      </c>
      <c r="BF93" s="476"/>
      <c r="BG93" s="124" t="s">
        <v>208</v>
      </c>
      <c r="BH93" s="248">
        <f t="shared" si="163"/>
        <v>0</v>
      </c>
      <c r="BI93" s="244"/>
      <c r="BJ93" s="369"/>
      <c r="BK93" s="255"/>
      <c r="BL93" s="248">
        <f t="shared" si="164"/>
        <v>0</v>
      </c>
      <c r="BM93" s="339">
        <f t="shared" si="201"/>
        <v>0</v>
      </c>
      <c r="BN93" s="335">
        <f>IF(Q93="初 年 度",BM93,0)</f>
        <v>0</v>
      </c>
      <c r="BO93" s="420">
        <f>IF(Q93="次 年 度",BM93,0)</f>
        <v>0</v>
      </c>
      <c r="BP93" s="476"/>
      <c r="BQ93" s="376" t="s">
        <v>208</v>
      </c>
      <c r="BR93" s="248">
        <f t="shared" si="165"/>
        <v>0</v>
      </c>
      <c r="BS93" s="244"/>
      <c r="BT93" s="369"/>
      <c r="BU93" s="88"/>
      <c r="BV93" s="95">
        <f t="shared" si="166"/>
        <v>0</v>
      </c>
      <c r="BW93" s="339">
        <f t="shared" si="202"/>
        <v>0</v>
      </c>
      <c r="BX93" s="335">
        <f>IF(Q93="初 年 度",BW93,0)</f>
        <v>0</v>
      </c>
      <c r="BY93" s="336">
        <f>IF(Q93="次 年 度",BW93,0)</f>
        <v>0</v>
      </c>
      <c r="BZ93" s="476"/>
      <c r="CA93" s="124" t="s">
        <v>208</v>
      </c>
      <c r="CB93" s="248">
        <f t="shared" si="192"/>
        <v>0</v>
      </c>
      <c r="CC93" s="244"/>
      <c r="CD93" s="369"/>
      <c r="CE93" s="255"/>
      <c r="CF93" s="248">
        <f t="shared" si="167"/>
        <v>0</v>
      </c>
      <c r="CG93" s="338">
        <f t="shared" si="193"/>
        <v>0</v>
      </c>
      <c r="CH93" s="332">
        <f>IF(Q93="初 年 度",CG93,0)</f>
        <v>0</v>
      </c>
      <c r="CI93" s="333">
        <f>IF(Q93="次 年 度",CG93,0)</f>
        <v>0</v>
      </c>
      <c r="CJ93" s="256">
        <f t="shared" si="134"/>
        <v>0</v>
      </c>
      <c r="CK93" s="245">
        <f t="shared" si="135"/>
        <v>0</v>
      </c>
      <c r="CL93" s="245">
        <f t="shared" si="136"/>
        <v>0</v>
      </c>
      <c r="CM93" s="247">
        <f t="shared" si="137"/>
        <v>0</v>
      </c>
      <c r="CN93" s="245">
        <f t="shared" si="138"/>
        <v>0</v>
      </c>
      <c r="CO93" s="266">
        <f t="shared" si="139"/>
        <v>0</v>
      </c>
      <c r="CP93" s="476"/>
      <c r="CQ93" s="245" t="str">
        <f>IF(CS93="","",VLOOKUP(L93,'リスト（けさない）'!$AD$3:$AE$29,2,0))</f>
        <v/>
      </c>
      <c r="CR93" s="243">
        <f t="shared" si="168"/>
        <v>0</v>
      </c>
      <c r="CS93" s="244"/>
      <c r="CT93" s="245">
        <f t="shared" si="194"/>
        <v>0</v>
      </c>
      <c r="CU93" s="255"/>
      <c r="CV93" s="245">
        <f t="shared" si="169"/>
        <v>0</v>
      </c>
      <c r="CW93" s="339">
        <f t="shared" si="203"/>
        <v>0</v>
      </c>
      <c r="CX93" s="335">
        <f>IF(Q93="初 年 度",CW93,0)</f>
        <v>0</v>
      </c>
      <c r="CY93" s="336">
        <f>IF(Q93="次 年 度",CW93,0)</f>
        <v>0</v>
      </c>
      <c r="CZ93" s="476"/>
      <c r="DA93" s="124" t="s">
        <v>133</v>
      </c>
      <c r="DB93" s="243">
        <f t="shared" si="170"/>
        <v>0</v>
      </c>
      <c r="DC93" s="244"/>
      <c r="DD93" s="369"/>
      <c r="DE93" s="255"/>
      <c r="DF93" s="248">
        <f t="shared" si="171"/>
        <v>0</v>
      </c>
      <c r="DG93" s="338">
        <f t="shared" si="195"/>
        <v>0</v>
      </c>
      <c r="DH93" s="332">
        <f>IF(Q93="初 年 度",DG93,0)</f>
        <v>0</v>
      </c>
      <c r="DI93" s="333">
        <f>IF(Q93="次 年 度",DG93,0)</f>
        <v>0</v>
      </c>
      <c r="DJ93" s="476"/>
      <c r="DK93" s="458" t="s">
        <v>133</v>
      </c>
      <c r="DL93" s="243">
        <f t="shared" si="172"/>
        <v>0</v>
      </c>
      <c r="DM93" s="244"/>
      <c r="DN93" s="369"/>
      <c r="DO93" s="255"/>
      <c r="DP93" s="248">
        <f t="shared" si="173"/>
        <v>0</v>
      </c>
      <c r="DQ93" s="339">
        <f t="shared" si="204"/>
        <v>0</v>
      </c>
      <c r="DR93" s="335">
        <f>IF(Q93="初 年 度",DQ93,0)</f>
        <v>0</v>
      </c>
      <c r="DS93" s="336">
        <f>IF(Q93="次 年 度",DQ93,0)</f>
        <v>0</v>
      </c>
      <c r="DT93" s="476"/>
      <c r="DU93" s="458" t="s">
        <v>133</v>
      </c>
      <c r="DV93" s="243">
        <f t="shared" si="174"/>
        <v>0</v>
      </c>
      <c r="DW93" s="244"/>
      <c r="DX93" s="369"/>
      <c r="DY93" s="255"/>
      <c r="DZ93" s="248">
        <f t="shared" si="175"/>
        <v>0</v>
      </c>
      <c r="EA93" s="338">
        <f t="shared" si="196"/>
        <v>0</v>
      </c>
      <c r="EB93" s="332">
        <f>IF(Q93="初 年 度",EA93,0)</f>
        <v>0</v>
      </c>
      <c r="EC93" s="333">
        <f>IF(Q93="次 年 度",EA93,0)</f>
        <v>0</v>
      </c>
      <c r="ED93" s="476"/>
      <c r="EE93" s="458" t="s">
        <v>133</v>
      </c>
      <c r="EF93" s="243">
        <f t="shared" si="176"/>
        <v>0</v>
      </c>
      <c r="EG93" s="244"/>
      <c r="EH93" s="369"/>
      <c r="EI93" s="255"/>
      <c r="EJ93" s="248">
        <f t="shared" si="177"/>
        <v>0</v>
      </c>
      <c r="EK93" s="339">
        <f t="shared" si="205"/>
        <v>0</v>
      </c>
      <c r="EL93" s="335">
        <f>IF(Q93="初 年 度",EK93,0)</f>
        <v>0</v>
      </c>
      <c r="EM93" s="336">
        <f>IF(Q93="次 年 度",EK93,0)</f>
        <v>0</v>
      </c>
      <c r="EN93" s="256">
        <f t="shared" si="140"/>
        <v>0</v>
      </c>
      <c r="EO93" s="247">
        <f t="shared" si="141"/>
        <v>0</v>
      </c>
      <c r="EP93" s="247">
        <f t="shared" si="142"/>
        <v>0</v>
      </c>
      <c r="EQ93" s="247">
        <f t="shared" si="143"/>
        <v>0</v>
      </c>
      <c r="ER93" s="247">
        <f t="shared" si="144"/>
        <v>0</v>
      </c>
      <c r="ES93" s="259">
        <f t="shared" si="145"/>
        <v>0</v>
      </c>
      <c r="ET93" s="272">
        <f t="shared" si="146"/>
        <v>0</v>
      </c>
      <c r="EU93" s="264">
        <f t="shared" si="147"/>
        <v>0</v>
      </c>
      <c r="EV93" s="247">
        <f t="shared" si="148"/>
        <v>0</v>
      </c>
      <c r="EW93" s="247">
        <f t="shared" si="149"/>
        <v>0</v>
      </c>
      <c r="EX93" s="245">
        <f t="shared" si="150"/>
        <v>0</v>
      </c>
      <c r="EY93" s="266">
        <f t="shared" si="151"/>
        <v>0</v>
      </c>
      <c r="EZ93" s="383">
        <f>IF(L93="ブルーベリー（普通栽培）",0,220)</f>
        <v>220</v>
      </c>
      <c r="FA93" s="247">
        <f>IF(L93="ブルーベリー（普通栽培）",0,T93+AD93+AN93)</f>
        <v>0</v>
      </c>
      <c r="FB93" s="247">
        <f>IF(L93="ブルーベリー（普通栽培）",0,U93+AE93+AO93)</f>
        <v>0</v>
      </c>
      <c r="FC93" s="247">
        <f t="shared" si="197"/>
        <v>0</v>
      </c>
      <c r="FD93" s="247">
        <f t="shared" si="152"/>
        <v>0</v>
      </c>
      <c r="FE93" s="247">
        <f>IF(Q93="初 年 度",FC93-GK93,0)</f>
        <v>0</v>
      </c>
      <c r="FF93" s="259">
        <f>IF(Q93="次 年 度",FC93-GK93,0)</f>
        <v>0</v>
      </c>
      <c r="FG93" s="135">
        <f t="shared" si="114"/>
        <v>0</v>
      </c>
      <c r="FH93" s="82">
        <f t="shared" si="114"/>
        <v>0</v>
      </c>
      <c r="FI93" s="82">
        <f t="shared" si="114"/>
        <v>0</v>
      </c>
      <c r="FJ93" s="129">
        <f t="shared" si="114"/>
        <v>0</v>
      </c>
      <c r="FK93" s="228">
        <f>IF(P93="課税事業者（一般課税）",INT(V93*10/110)+INT(W93*10/110),0)</f>
        <v>0</v>
      </c>
      <c r="FL93" s="277">
        <f t="shared" si="153"/>
        <v>0</v>
      </c>
      <c r="FM93" s="278">
        <f>IF(P93="課税事業者（一般課税）",INT(AG93*0.0909090909090909),0)</f>
        <v>0</v>
      </c>
      <c r="FN93" s="342">
        <f t="shared" si="178"/>
        <v>0</v>
      </c>
      <c r="FO93" s="232">
        <f>IF(P93="課税事業者（一般課税）",INT(AP93*10/110)+INT(AQ93*10/110),0)</f>
        <v>0</v>
      </c>
      <c r="FP93" s="281">
        <f t="shared" si="179"/>
        <v>0</v>
      </c>
      <c r="FQ93" s="340">
        <f>IF(P93="課税事業者（一般課税）",INT(BA93*10/110),0)</f>
        <v>0</v>
      </c>
      <c r="FR93" s="277">
        <f t="shared" si="180"/>
        <v>0</v>
      </c>
      <c r="FS93" s="230">
        <f>IF(P93="課税事業者（一般課税）",INT(BL93*10/110),0)</f>
        <v>0</v>
      </c>
      <c r="FT93" s="279">
        <f t="shared" si="181"/>
        <v>0</v>
      </c>
      <c r="FU93" s="230">
        <f>IF(P93="課税事業者（一般課税）",INT(BV93*10/110),0)</f>
        <v>0</v>
      </c>
      <c r="FV93" s="281">
        <f t="shared" si="182"/>
        <v>0</v>
      </c>
      <c r="FW93" s="230">
        <f>IF(P93="課税事業者（一般課税）",INT(CF93*10/110),0)</f>
        <v>0</v>
      </c>
      <c r="FX93" s="279">
        <f t="shared" si="183"/>
        <v>0</v>
      </c>
      <c r="FY93" s="340">
        <f>IF(P93="課税事業者（一般課税）",INT(CT93*10/110)+INT(CU93*10/110),0)</f>
        <v>0</v>
      </c>
      <c r="FZ93" s="277">
        <f t="shared" si="184"/>
        <v>0</v>
      </c>
      <c r="GA93" s="230">
        <f>IF(P93="課税事業者（一般課税）",INT(DF93*10/110),0)</f>
        <v>0</v>
      </c>
      <c r="GB93" s="279">
        <f t="shared" si="185"/>
        <v>0</v>
      </c>
      <c r="GC93" s="353">
        <f>IF(P93="課税事業者（一般課税）",INT(DP93*10/110),0)</f>
        <v>0</v>
      </c>
      <c r="GD93" s="277">
        <f t="shared" si="186"/>
        <v>0</v>
      </c>
      <c r="GE93" s="230">
        <f>IF(P93="課税事業者（一般課税）",INT(DZ93*10/110),0)</f>
        <v>0</v>
      </c>
      <c r="GF93" s="281">
        <f t="shared" si="187"/>
        <v>0</v>
      </c>
      <c r="GG93" s="353">
        <f>IF(P93="課税事業者（一般課税）",INT(EJ93*10/110),0)</f>
        <v>0</v>
      </c>
      <c r="GH93" s="281">
        <f t="shared" si="188"/>
        <v>0</v>
      </c>
      <c r="GI93" s="280">
        <f t="shared" si="115"/>
        <v>0</v>
      </c>
      <c r="GJ93" s="281">
        <f t="shared" si="115"/>
        <v>0</v>
      </c>
      <c r="GK93" s="353">
        <f>IF(P93="課税事業者（一般課税）",INT(FC93*10/110),0)</f>
        <v>0</v>
      </c>
      <c r="GL93" s="287">
        <f t="shared" si="189"/>
        <v>0</v>
      </c>
      <c r="GM93" s="694"/>
    </row>
    <row r="94" spans="1:195" ht="20.100000000000001" customHeight="1">
      <c r="A94" s="668"/>
      <c r="B94" s="522"/>
      <c r="C94" s="669"/>
      <c r="D94" s="673"/>
      <c r="E94" s="316" t="s">
        <v>256</v>
      </c>
      <c r="F94" s="675"/>
      <c r="G94" s="541"/>
      <c r="H94" s="497"/>
      <c r="I94" s="697"/>
      <c r="J94" s="699"/>
      <c r="K94" s="552"/>
      <c r="L94" s="541"/>
      <c r="M94" s="704"/>
      <c r="N94" s="467" t="e">
        <f t="shared" si="154"/>
        <v>#DIV/0!</v>
      </c>
      <c r="O94" s="690"/>
      <c r="P94" s="537"/>
      <c r="Q94" s="537"/>
      <c r="R94" s="89"/>
      <c r="S94" s="80" t="str">
        <f>IF(U94="","",VLOOKUP(L93,'リスト（けさない）'!$X$3:$Y$29,2,0))</f>
        <v/>
      </c>
      <c r="T94" s="74">
        <f t="shared" si="155"/>
        <v>0</v>
      </c>
      <c r="U94" s="89"/>
      <c r="V94" s="80">
        <f t="shared" si="131"/>
        <v>0</v>
      </c>
      <c r="W94" s="78"/>
      <c r="X94" s="83">
        <f t="shared" si="156"/>
        <v>0</v>
      </c>
      <c r="Y94" s="83">
        <f t="shared" si="132"/>
        <v>0</v>
      </c>
      <c r="Z94" s="394">
        <f>IF(Q93="初 年 度",Y94,0)</f>
        <v>0</v>
      </c>
      <c r="AA94" s="395">
        <f>IF(Q93="次 年 度",Y94,0)</f>
        <v>0</v>
      </c>
      <c r="AB94" s="445"/>
      <c r="AC94" s="125" t="s">
        <v>133</v>
      </c>
      <c r="AD94" s="74">
        <f t="shared" si="157"/>
        <v>0</v>
      </c>
      <c r="AE94" s="426"/>
      <c r="AF94" s="370"/>
      <c r="AG94" s="89"/>
      <c r="AH94" s="96">
        <f t="shared" si="158"/>
        <v>0</v>
      </c>
      <c r="AI94" s="96">
        <f>IF(AG93&gt;0,INT((AG94-FM94)/2),AF94-FM94)</f>
        <v>0</v>
      </c>
      <c r="AJ94" s="96">
        <f>IF(Q93="初 年 度",AI94,0)</f>
        <v>0</v>
      </c>
      <c r="AK94" s="421">
        <f>IF(Q93="次 年 度",AI94,0)</f>
        <v>0</v>
      </c>
      <c r="AL94" s="445"/>
      <c r="AM94" s="80" t="str">
        <f>IF(AO94="","",VLOOKUP(L93,'リスト（けさない）'!$AA$3:$AB$29,2,0))</f>
        <v/>
      </c>
      <c r="AN94" s="96">
        <f t="shared" si="159"/>
        <v>0</v>
      </c>
      <c r="AO94" s="426"/>
      <c r="AP94" s="107">
        <f t="shared" si="133"/>
        <v>0</v>
      </c>
      <c r="AQ94" s="89"/>
      <c r="AR94" s="111">
        <f t="shared" si="160"/>
        <v>0</v>
      </c>
      <c r="AS94" s="334">
        <f t="shared" si="200"/>
        <v>0</v>
      </c>
      <c r="AT94" s="334">
        <f>IF(Q93="初 年 度",AS94,0)</f>
        <v>0</v>
      </c>
      <c r="AU94" s="337">
        <f>IF(Q93="次 年 度",AS94,0)</f>
        <v>0</v>
      </c>
      <c r="AV94" s="477"/>
      <c r="AW94" s="125" t="s">
        <v>208</v>
      </c>
      <c r="AX94" s="96">
        <f t="shared" si="161"/>
        <v>0</v>
      </c>
      <c r="AY94" s="100"/>
      <c r="AZ94" s="370"/>
      <c r="BA94" s="89"/>
      <c r="BB94" s="96">
        <f t="shared" si="162"/>
        <v>0</v>
      </c>
      <c r="BC94" s="80">
        <f t="shared" si="191"/>
        <v>0</v>
      </c>
      <c r="BD94" s="83">
        <f>IF(Q93="初 年 度",BC94,0)</f>
        <v>0</v>
      </c>
      <c r="BE94" s="122">
        <f>IF(Q93="次 年 度",BC94,0)</f>
        <v>0</v>
      </c>
      <c r="BF94" s="477"/>
      <c r="BG94" s="125" t="s">
        <v>208</v>
      </c>
      <c r="BH94" s="96">
        <f t="shared" si="163"/>
        <v>0</v>
      </c>
      <c r="BI94" s="100"/>
      <c r="BJ94" s="370"/>
      <c r="BK94" s="89"/>
      <c r="BL94" s="96">
        <f t="shared" si="164"/>
        <v>0</v>
      </c>
      <c r="BM94" s="83">
        <f t="shared" si="201"/>
        <v>0</v>
      </c>
      <c r="BN94" s="83">
        <f>IF(Q93="初 年 度",BM94,0)</f>
        <v>0</v>
      </c>
      <c r="BO94" s="122">
        <f>IF(Q93="次 年 度",BM94,0)</f>
        <v>0</v>
      </c>
      <c r="BP94" s="477"/>
      <c r="BQ94" s="375" t="s">
        <v>208</v>
      </c>
      <c r="BR94" s="96">
        <f t="shared" si="165"/>
        <v>0</v>
      </c>
      <c r="BS94" s="100"/>
      <c r="BT94" s="370"/>
      <c r="BU94" s="89"/>
      <c r="BV94" s="96">
        <f t="shared" si="166"/>
        <v>0</v>
      </c>
      <c r="BW94" s="83">
        <f t="shared" si="202"/>
        <v>0</v>
      </c>
      <c r="BX94" s="83">
        <f>IF(Q93="初 年 度",BW94,0)</f>
        <v>0</v>
      </c>
      <c r="BY94" s="120">
        <f>IF(Q93="次 年 度",BW94,0)</f>
        <v>0</v>
      </c>
      <c r="BZ94" s="477"/>
      <c r="CA94" s="125" t="s">
        <v>228</v>
      </c>
      <c r="CB94" s="96">
        <f t="shared" si="192"/>
        <v>0</v>
      </c>
      <c r="CC94" s="100"/>
      <c r="CD94" s="370"/>
      <c r="CE94" s="89"/>
      <c r="CF94" s="96">
        <f t="shared" si="167"/>
        <v>0</v>
      </c>
      <c r="CG94" s="83">
        <f t="shared" si="193"/>
        <v>0</v>
      </c>
      <c r="CH94" s="83">
        <f>IF(Q93="初 年 度",CG94,0)</f>
        <v>0</v>
      </c>
      <c r="CI94" s="120">
        <f>IF(Q93="次 年 度",CG94,0)</f>
        <v>0</v>
      </c>
      <c r="CJ94" s="71">
        <f t="shared" si="134"/>
        <v>0</v>
      </c>
      <c r="CK94" s="80">
        <f t="shared" si="135"/>
        <v>0</v>
      </c>
      <c r="CL94" s="80">
        <f t="shared" si="136"/>
        <v>0</v>
      </c>
      <c r="CM94" s="83">
        <f t="shared" si="137"/>
        <v>0</v>
      </c>
      <c r="CN94" s="80">
        <f t="shared" si="138"/>
        <v>0</v>
      </c>
      <c r="CO94" s="130">
        <f t="shared" si="139"/>
        <v>0</v>
      </c>
      <c r="CP94" s="477"/>
      <c r="CQ94" s="80" t="str">
        <f>IF(CS94="","",VLOOKUP(L93,'リスト（けさない）'!$AD$3:$AE$29,2,0))</f>
        <v/>
      </c>
      <c r="CR94" s="74">
        <f t="shared" si="168"/>
        <v>0</v>
      </c>
      <c r="CS94" s="100"/>
      <c r="CT94" s="80">
        <f t="shared" si="194"/>
        <v>0</v>
      </c>
      <c r="CU94" s="89"/>
      <c r="CV94" s="80">
        <f t="shared" si="169"/>
        <v>0</v>
      </c>
      <c r="CW94" s="80">
        <f t="shared" si="203"/>
        <v>0</v>
      </c>
      <c r="CX94" s="83">
        <f>IF(Q93="初 年 度",CW94,0)</f>
        <v>0</v>
      </c>
      <c r="CY94" s="120">
        <f>IF(Q93="次 年 度",CW94,0)</f>
        <v>0</v>
      </c>
      <c r="CZ94" s="477"/>
      <c r="DA94" s="125" t="s">
        <v>133</v>
      </c>
      <c r="DB94" s="74">
        <f t="shared" si="170"/>
        <v>0</v>
      </c>
      <c r="DC94" s="100"/>
      <c r="DD94" s="370"/>
      <c r="DE94" s="89"/>
      <c r="DF94" s="96">
        <f t="shared" si="171"/>
        <v>0</v>
      </c>
      <c r="DG94" s="83">
        <f t="shared" si="195"/>
        <v>0</v>
      </c>
      <c r="DH94" s="83">
        <f>IF(Q93="初 年 度",DG94,0)</f>
        <v>0</v>
      </c>
      <c r="DI94" s="120">
        <f>IF(Q93="次 年 度",DG94,0)</f>
        <v>0</v>
      </c>
      <c r="DJ94" s="477"/>
      <c r="DK94" s="125" t="s">
        <v>133</v>
      </c>
      <c r="DL94" s="74">
        <f t="shared" si="172"/>
        <v>0</v>
      </c>
      <c r="DM94" s="100"/>
      <c r="DN94" s="370"/>
      <c r="DO94" s="89"/>
      <c r="DP94" s="96">
        <f t="shared" si="173"/>
        <v>0</v>
      </c>
      <c r="DQ94" s="83">
        <f t="shared" si="204"/>
        <v>0</v>
      </c>
      <c r="DR94" s="83">
        <f>IF(Q93="初 年 度",DQ94,0)</f>
        <v>0</v>
      </c>
      <c r="DS94" s="120">
        <f>IF(Q93="次 年 度",DQ94,0)</f>
        <v>0</v>
      </c>
      <c r="DT94" s="477"/>
      <c r="DU94" s="125" t="s">
        <v>133</v>
      </c>
      <c r="DV94" s="74">
        <f t="shared" si="174"/>
        <v>0</v>
      </c>
      <c r="DW94" s="100"/>
      <c r="DX94" s="370"/>
      <c r="DY94" s="89"/>
      <c r="DZ94" s="96">
        <f t="shared" si="175"/>
        <v>0</v>
      </c>
      <c r="EA94" s="83">
        <f t="shared" si="196"/>
        <v>0</v>
      </c>
      <c r="EB94" s="83">
        <f>IF(Q93="初 年 度",EA94,0)</f>
        <v>0</v>
      </c>
      <c r="EC94" s="120">
        <f>IF(Q93="次 年 度",EA94,0)</f>
        <v>0</v>
      </c>
      <c r="ED94" s="477"/>
      <c r="EE94" s="125" t="s">
        <v>133</v>
      </c>
      <c r="EF94" s="74">
        <f t="shared" si="176"/>
        <v>0</v>
      </c>
      <c r="EG94" s="100"/>
      <c r="EH94" s="370"/>
      <c r="EI94" s="89"/>
      <c r="EJ94" s="96">
        <f t="shared" si="177"/>
        <v>0</v>
      </c>
      <c r="EK94" s="83">
        <f t="shared" si="205"/>
        <v>0</v>
      </c>
      <c r="EL94" s="83">
        <f>IF(Q93="初 年 度",EK94,0)</f>
        <v>0</v>
      </c>
      <c r="EM94" s="120">
        <f>IF(Q93="次 年 度",EK94,0)</f>
        <v>0</v>
      </c>
      <c r="EN94" s="71">
        <f t="shared" si="140"/>
        <v>0</v>
      </c>
      <c r="EO94" s="83">
        <f t="shared" si="141"/>
        <v>0</v>
      </c>
      <c r="EP94" s="83">
        <f t="shared" si="142"/>
        <v>0</v>
      </c>
      <c r="EQ94" s="83">
        <f t="shared" si="143"/>
        <v>0</v>
      </c>
      <c r="ER94" s="83">
        <f t="shared" si="144"/>
        <v>0</v>
      </c>
      <c r="ES94" s="120">
        <f t="shared" si="145"/>
        <v>0</v>
      </c>
      <c r="ET94" s="136">
        <f t="shared" si="146"/>
        <v>0</v>
      </c>
      <c r="EU94" s="122">
        <f t="shared" si="147"/>
        <v>0</v>
      </c>
      <c r="EV94" s="83">
        <f t="shared" si="148"/>
        <v>0</v>
      </c>
      <c r="EW94" s="83">
        <f t="shared" si="149"/>
        <v>0</v>
      </c>
      <c r="EX94" s="80">
        <f t="shared" si="150"/>
        <v>0</v>
      </c>
      <c r="EY94" s="130">
        <f t="shared" si="151"/>
        <v>0</v>
      </c>
      <c r="EZ94" s="71">
        <f>IF(L93="ブルーベリー（普通栽培）",0,220)</f>
        <v>220</v>
      </c>
      <c r="FA94" s="80">
        <f>IF(L93="ブルーベリー（普通栽培）",0,T94+AD94+AN94)</f>
        <v>0</v>
      </c>
      <c r="FB94" s="83">
        <f>IF(L93="ブルーベリー（普通栽培）",0,U94+AE94+AO94)</f>
        <v>0</v>
      </c>
      <c r="FC94" s="83">
        <f t="shared" si="197"/>
        <v>0</v>
      </c>
      <c r="FD94" s="83">
        <f t="shared" si="152"/>
        <v>0</v>
      </c>
      <c r="FE94" s="117">
        <f>IF(Q93="初 年 度",FC94-GK94,0)</f>
        <v>0</v>
      </c>
      <c r="FF94" s="118">
        <f>IF(Q93="次 年 度",FC94-GK94,0)</f>
        <v>0</v>
      </c>
      <c r="FG94" s="136">
        <f t="shared" si="114"/>
        <v>0</v>
      </c>
      <c r="FH94" s="83">
        <f t="shared" si="114"/>
        <v>0</v>
      </c>
      <c r="FI94" s="83">
        <f t="shared" si="114"/>
        <v>0</v>
      </c>
      <c r="FJ94" s="130">
        <f t="shared" si="114"/>
        <v>0</v>
      </c>
      <c r="FK94" s="314">
        <f>IF(P93="課税事業者（一般課税）",INT(V94*10/110)+INT(W94*10/110),0)</f>
        <v>0</v>
      </c>
      <c r="FL94" s="92">
        <f t="shared" si="153"/>
        <v>0</v>
      </c>
      <c r="FM94" s="102">
        <f>IF(P93="課税事業者（一般課税）",INT(AG94*0.0909090909090909),0)</f>
        <v>0</v>
      </c>
      <c r="FN94" s="343">
        <f t="shared" si="178"/>
        <v>0</v>
      </c>
      <c r="FO94" s="350">
        <f>IF(P93="課税事業者（一般課税）",INT(AP94*10/110)+INT(AQ94*10/110),0)</f>
        <v>0</v>
      </c>
      <c r="FP94" s="115">
        <f t="shared" si="179"/>
        <v>0</v>
      </c>
      <c r="FQ94" s="347">
        <f>IF(P93="課税事業者（一般課税）",INT(BA94*10/110),0)</f>
        <v>0</v>
      </c>
      <c r="FR94" s="92">
        <f t="shared" si="180"/>
        <v>0</v>
      </c>
      <c r="FS94" s="355">
        <f>IF(P93="課税事業者（一般課税）",INT(BL94*10/110),0)</f>
        <v>0</v>
      </c>
      <c r="FT94" s="105">
        <f t="shared" si="181"/>
        <v>0</v>
      </c>
      <c r="FU94" s="355">
        <f>IF(P93="課税事業者（一般課税）",INT(BV94*10/110),0)</f>
        <v>0</v>
      </c>
      <c r="FV94" s="115">
        <f t="shared" si="182"/>
        <v>0</v>
      </c>
      <c r="FW94" s="355">
        <f>IF(P93="課税事業者（一般課税）",INT(CF94*10/110),0)</f>
        <v>0</v>
      </c>
      <c r="FX94" s="105">
        <f t="shared" si="183"/>
        <v>0</v>
      </c>
      <c r="FY94" s="347">
        <f>IF(P93="課税事業者（一般課税）",INT(CT94*10/110)+INT(CU94*10/110),0)</f>
        <v>0</v>
      </c>
      <c r="FZ94" s="92">
        <f t="shared" si="184"/>
        <v>0</v>
      </c>
      <c r="GA94" s="355">
        <f>IF(P93="課税事業者（一般課税）",INT(DF94*10/110),0)</f>
        <v>0</v>
      </c>
      <c r="GB94" s="105">
        <f t="shared" si="185"/>
        <v>0</v>
      </c>
      <c r="GC94" s="354">
        <f>IF(P93="課税事業者（一般課税）",INT(DL94*10/110),0)</f>
        <v>0</v>
      </c>
      <c r="GD94" s="92">
        <f t="shared" si="186"/>
        <v>0</v>
      </c>
      <c r="GE94" s="355">
        <f>IF(P93="課税事業者（一般課税）",INT(DZ94*10/110),0)</f>
        <v>0</v>
      </c>
      <c r="GF94" s="115">
        <f t="shared" si="187"/>
        <v>0</v>
      </c>
      <c r="GG94" s="354">
        <f>IF(P93="課税事業者（一般課税）",INT(EJ94*10/110),0)</f>
        <v>0</v>
      </c>
      <c r="GH94" s="115">
        <f t="shared" si="188"/>
        <v>0</v>
      </c>
      <c r="GI94" s="113">
        <f t="shared" si="115"/>
        <v>0</v>
      </c>
      <c r="GJ94" s="115">
        <f t="shared" si="115"/>
        <v>0</v>
      </c>
      <c r="GK94" s="354">
        <f>IF(P93="課税事業者（一般課税）",INT(FC94*10/110),0)</f>
        <v>0</v>
      </c>
      <c r="GL94" s="140">
        <f t="shared" si="189"/>
        <v>0</v>
      </c>
      <c r="GM94" s="695"/>
    </row>
    <row r="95" spans="1:195" ht="20.100000000000001" customHeight="1">
      <c r="A95" s="667" t="str">
        <f t="shared" ref="A95" si="211">+A93</f>
        <v>北海道</v>
      </c>
      <c r="B95" s="521"/>
      <c r="C95" s="629">
        <f t="shared" si="199"/>
        <v>41</v>
      </c>
      <c r="D95" s="685"/>
      <c r="E95" s="317" t="s">
        <v>258</v>
      </c>
      <c r="F95" s="680"/>
      <c r="G95" s="702"/>
      <c r="H95" s="697"/>
      <c r="I95" s="543"/>
      <c r="J95" s="698"/>
      <c r="K95" s="701"/>
      <c r="L95" s="683"/>
      <c r="M95" s="703"/>
      <c r="N95" s="468" t="e">
        <f t="shared" si="154"/>
        <v>#DIV/0!</v>
      </c>
      <c r="O95" s="689" t="str">
        <f>IF(L95="","",VLOOKUP(L95,'リスト（けさない）'!$Q$3:$R$29,2,0))</f>
        <v/>
      </c>
      <c r="P95" s="700"/>
      <c r="Q95" s="700"/>
      <c r="R95" s="473"/>
      <c r="S95" s="251" t="str">
        <f>IF(U95="","",VLOOKUP(L95,'リスト（けさない）'!$X$3:$Y$29,2,0))</f>
        <v/>
      </c>
      <c r="T95" s="243">
        <f t="shared" si="155"/>
        <v>0</v>
      </c>
      <c r="U95" s="255"/>
      <c r="V95" s="245">
        <f t="shared" si="131"/>
        <v>0</v>
      </c>
      <c r="W95" s="246"/>
      <c r="X95" s="247">
        <f t="shared" si="156"/>
        <v>0</v>
      </c>
      <c r="Y95" s="253">
        <f t="shared" si="132"/>
        <v>0</v>
      </c>
      <c r="Z95" s="332">
        <f>IF(Q95="初 年 度",Y95,0)</f>
        <v>0</v>
      </c>
      <c r="AA95" s="333">
        <f>IF(Q95="次 年 度",Y95,0)</f>
        <v>0</v>
      </c>
      <c r="AB95" s="444"/>
      <c r="AC95" s="124" t="s">
        <v>208</v>
      </c>
      <c r="AD95" s="243">
        <f t="shared" si="157"/>
        <v>0</v>
      </c>
      <c r="AE95" s="425"/>
      <c r="AF95" s="369"/>
      <c r="AG95" s="255"/>
      <c r="AH95" s="248">
        <f t="shared" si="158"/>
        <v>0</v>
      </c>
      <c r="AI95" s="339">
        <f>IF(AG95&gt;0,INT((AG95-FM95)/2),AF95-FM95)</f>
        <v>0</v>
      </c>
      <c r="AJ95" s="335">
        <f>IF(Q95="初 年 度",AI95,0)</f>
        <v>0</v>
      </c>
      <c r="AK95" s="420">
        <f>IF(Q95="次 年 度",AI95,0)</f>
        <v>0</v>
      </c>
      <c r="AL95" s="444"/>
      <c r="AM95" s="245" t="str">
        <f>IF(AO95="","",VLOOKUP(L95,'リスト（けさない）'!$AA$3:$AB$29,2,0))</f>
        <v/>
      </c>
      <c r="AN95" s="248">
        <f t="shared" si="159"/>
        <v>0</v>
      </c>
      <c r="AO95" s="425"/>
      <c r="AP95" s="257">
        <f t="shared" si="133"/>
        <v>0</v>
      </c>
      <c r="AQ95" s="255"/>
      <c r="AR95" s="258">
        <f t="shared" si="160"/>
        <v>0</v>
      </c>
      <c r="AS95" s="338">
        <f t="shared" si="200"/>
        <v>0</v>
      </c>
      <c r="AT95" s="332">
        <f>IF(Q95="初 年 度",AS95,0)</f>
        <v>0</v>
      </c>
      <c r="AU95" s="333">
        <f>IF(Q95="次 年 度",AS95,0)</f>
        <v>0</v>
      </c>
      <c r="AV95" s="476"/>
      <c r="AW95" s="124" t="s">
        <v>208</v>
      </c>
      <c r="AX95" s="248">
        <f t="shared" si="161"/>
        <v>0</v>
      </c>
      <c r="AY95" s="244"/>
      <c r="AZ95" s="369"/>
      <c r="BA95" s="255"/>
      <c r="BB95" s="248">
        <f t="shared" si="162"/>
        <v>0</v>
      </c>
      <c r="BC95" s="338">
        <f t="shared" si="191"/>
        <v>0</v>
      </c>
      <c r="BD95" s="332">
        <f>IF(Q95="初 年 度",BC95,0)</f>
        <v>0</v>
      </c>
      <c r="BE95" s="438">
        <f>IF(Q95="次 年 度",BC95,0)</f>
        <v>0</v>
      </c>
      <c r="BF95" s="476"/>
      <c r="BG95" s="124" t="s">
        <v>208</v>
      </c>
      <c r="BH95" s="248">
        <f t="shared" si="163"/>
        <v>0</v>
      </c>
      <c r="BI95" s="244"/>
      <c r="BJ95" s="369"/>
      <c r="BK95" s="255"/>
      <c r="BL95" s="248">
        <f t="shared" si="164"/>
        <v>0</v>
      </c>
      <c r="BM95" s="339">
        <f t="shared" si="201"/>
        <v>0</v>
      </c>
      <c r="BN95" s="335">
        <f>IF(Q95="初 年 度",BM95,0)</f>
        <v>0</v>
      </c>
      <c r="BO95" s="420">
        <f>IF(Q95="次 年 度",BM95,0)</f>
        <v>0</v>
      </c>
      <c r="BP95" s="476"/>
      <c r="BQ95" s="376" t="s">
        <v>208</v>
      </c>
      <c r="BR95" s="248">
        <f t="shared" si="165"/>
        <v>0</v>
      </c>
      <c r="BS95" s="244"/>
      <c r="BT95" s="369"/>
      <c r="BU95" s="88"/>
      <c r="BV95" s="95">
        <f t="shared" si="166"/>
        <v>0</v>
      </c>
      <c r="BW95" s="339">
        <f t="shared" si="202"/>
        <v>0</v>
      </c>
      <c r="BX95" s="335">
        <f>IF(Q95="初 年 度",BW95,0)</f>
        <v>0</v>
      </c>
      <c r="BY95" s="336">
        <f>IF(Q95="次 年 度",BW95,0)</f>
        <v>0</v>
      </c>
      <c r="BZ95" s="476"/>
      <c r="CA95" s="124" t="s">
        <v>208</v>
      </c>
      <c r="CB95" s="248">
        <f t="shared" si="192"/>
        <v>0</v>
      </c>
      <c r="CC95" s="244"/>
      <c r="CD95" s="369"/>
      <c r="CE95" s="255"/>
      <c r="CF95" s="248">
        <f t="shared" si="167"/>
        <v>0</v>
      </c>
      <c r="CG95" s="338">
        <f t="shared" si="193"/>
        <v>0</v>
      </c>
      <c r="CH95" s="332">
        <f>IF(Q95="初 年 度",CG95,0)</f>
        <v>0</v>
      </c>
      <c r="CI95" s="333">
        <f>IF(Q95="次 年 度",CG95,0)</f>
        <v>0</v>
      </c>
      <c r="CJ95" s="256">
        <f t="shared" si="134"/>
        <v>0</v>
      </c>
      <c r="CK95" s="245">
        <f t="shared" si="135"/>
        <v>0</v>
      </c>
      <c r="CL95" s="245">
        <f t="shared" si="136"/>
        <v>0</v>
      </c>
      <c r="CM95" s="247">
        <f t="shared" si="137"/>
        <v>0</v>
      </c>
      <c r="CN95" s="245">
        <f t="shared" si="138"/>
        <v>0</v>
      </c>
      <c r="CO95" s="266">
        <f t="shared" si="139"/>
        <v>0</v>
      </c>
      <c r="CP95" s="476"/>
      <c r="CQ95" s="251" t="str">
        <f>IF(CS95="","",VLOOKUP(L95,'リスト（けさない）'!$AD$3:$AE$29,2,0))</f>
        <v/>
      </c>
      <c r="CR95" s="267">
        <f t="shared" si="168"/>
        <v>0</v>
      </c>
      <c r="CS95" s="244"/>
      <c r="CT95" s="245">
        <f t="shared" si="194"/>
        <v>0</v>
      </c>
      <c r="CU95" s="255"/>
      <c r="CV95" s="245">
        <f t="shared" si="169"/>
        <v>0</v>
      </c>
      <c r="CW95" s="339">
        <f t="shared" si="203"/>
        <v>0</v>
      </c>
      <c r="CX95" s="335">
        <f>IF(Q95="初 年 度",CW95,0)</f>
        <v>0</v>
      </c>
      <c r="CY95" s="336">
        <f>IF(Q95="次 年 度",CW95,0)</f>
        <v>0</v>
      </c>
      <c r="CZ95" s="476"/>
      <c r="DA95" s="124" t="s">
        <v>208</v>
      </c>
      <c r="DB95" s="267">
        <f t="shared" si="170"/>
        <v>0</v>
      </c>
      <c r="DC95" s="244"/>
      <c r="DD95" s="369"/>
      <c r="DE95" s="255"/>
      <c r="DF95" s="248">
        <f t="shared" si="171"/>
        <v>0</v>
      </c>
      <c r="DG95" s="338">
        <f t="shared" si="195"/>
        <v>0</v>
      </c>
      <c r="DH95" s="332">
        <f>IF(Q95="初 年 度",DG95,0)</f>
        <v>0</v>
      </c>
      <c r="DI95" s="333">
        <f>IF(Q95="次 年 度",DG95,0)</f>
        <v>0</v>
      </c>
      <c r="DJ95" s="476"/>
      <c r="DK95" s="458" t="s">
        <v>208</v>
      </c>
      <c r="DL95" s="267">
        <f t="shared" si="172"/>
        <v>0</v>
      </c>
      <c r="DM95" s="244"/>
      <c r="DN95" s="369"/>
      <c r="DO95" s="255"/>
      <c r="DP95" s="248">
        <f t="shared" si="173"/>
        <v>0</v>
      </c>
      <c r="DQ95" s="339">
        <f t="shared" si="204"/>
        <v>0</v>
      </c>
      <c r="DR95" s="335">
        <f>IF(Q95="初 年 度",DQ95,0)</f>
        <v>0</v>
      </c>
      <c r="DS95" s="336">
        <f>IF(Q95="次 年 度",DQ95,0)</f>
        <v>0</v>
      </c>
      <c r="DT95" s="476"/>
      <c r="DU95" s="458" t="s">
        <v>208</v>
      </c>
      <c r="DV95" s="267">
        <f t="shared" si="174"/>
        <v>0</v>
      </c>
      <c r="DW95" s="244"/>
      <c r="DX95" s="369"/>
      <c r="DY95" s="255"/>
      <c r="DZ95" s="248">
        <f t="shared" si="175"/>
        <v>0</v>
      </c>
      <c r="EA95" s="338">
        <f t="shared" si="196"/>
        <v>0</v>
      </c>
      <c r="EB95" s="332">
        <f>IF(Q95="初 年 度",EA95,0)</f>
        <v>0</v>
      </c>
      <c r="EC95" s="333">
        <f>IF(Q95="次 年 度",EA95,0)</f>
        <v>0</v>
      </c>
      <c r="ED95" s="476"/>
      <c r="EE95" s="458" t="s">
        <v>208</v>
      </c>
      <c r="EF95" s="267">
        <f t="shared" si="176"/>
        <v>0</v>
      </c>
      <c r="EG95" s="244"/>
      <c r="EH95" s="369"/>
      <c r="EI95" s="255"/>
      <c r="EJ95" s="248">
        <f t="shared" si="177"/>
        <v>0</v>
      </c>
      <c r="EK95" s="339">
        <f t="shared" si="205"/>
        <v>0</v>
      </c>
      <c r="EL95" s="335">
        <f>IF(Q95="初 年 度",EK95,0)</f>
        <v>0</v>
      </c>
      <c r="EM95" s="336">
        <f>IF(Q95="次 年 度",EK95,0)</f>
        <v>0</v>
      </c>
      <c r="EN95" s="256">
        <f t="shared" si="140"/>
        <v>0</v>
      </c>
      <c r="EO95" s="247">
        <f t="shared" si="141"/>
        <v>0</v>
      </c>
      <c r="EP95" s="247">
        <f t="shared" si="142"/>
        <v>0</v>
      </c>
      <c r="EQ95" s="247">
        <f t="shared" si="143"/>
        <v>0</v>
      </c>
      <c r="ER95" s="247">
        <f t="shared" si="144"/>
        <v>0</v>
      </c>
      <c r="ES95" s="259">
        <f t="shared" si="145"/>
        <v>0</v>
      </c>
      <c r="ET95" s="272">
        <f t="shared" si="146"/>
        <v>0</v>
      </c>
      <c r="EU95" s="264">
        <f t="shared" si="147"/>
        <v>0</v>
      </c>
      <c r="EV95" s="247">
        <f t="shared" si="148"/>
        <v>0</v>
      </c>
      <c r="EW95" s="247">
        <f t="shared" si="149"/>
        <v>0</v>
      </c>
      <c r="EX95" s="245">
        <f t="shared" si="150"/>
        <v>0</v>
      </c>
      <c r="EY95" s="266">
        <f t="shared" si="151"/>
        <v>0</v>
      </c>
      <c r="EZ95" s="383">
        <f>IF(L95="ブルーベリー（普通栽培）",0,220)</f>
        <v>220</v>
      </c>
      <c r="FA95" s="247">
        <f>IF(L95="ブルーベリー（普通栽培）",0,T95+AD95+AN95)</f>
        <v>0</v>
      </c>
      <c r="FB95" s="247">
        <f>IF(L95="ブルーベリー（普通栽培）",0,U95+AE95+AO95)</f>
        <v>0</v>
      </c>
      <c r="FC95" s="247">
        <f t="shared" si="197"/>
        <v>0</v>
      </c>
      <c r="FD95" s="247">
        <f t="shared" si="152"/>
        <v>0</v>
      </c>
      <c r="FE95" s="247">
        <f>IF(Q95="初 年 度",FC95-GK95,0)</f>
        <v>0</v>
      </c>
      <c r="FF95" s="259">
        <f>IF(Q95="次 年 度",FC95-GK95,0)</f>
        <v>0</v>
      </c>
      <c r="FG95" s="135">
        <f t="shared" si="114"/>
        <v>0</v>
      </c>
      <c r="FH95" s="82">
        <f t="shared" si="114"/>
        <v>0</v>
      </c>
      <c r="FI95" s="82">
        <f t="shared" si="114"/>
        <v>0</v>
      </c>
      <c r="FJ95" s="129">
        <f t="shared" si="114"/>
        <v>0</v>
      </c>
      <c r="FK95" s="228">
        <f>IF(P95="課税事業者（一般課税）",INT(V95*10/110)+INT(W95*10/110),0)</f>
        <v>0</v>
      </c>
      <c r="FL95" s="277">
        <f t="shared" si="153"/>
        <v>0</v>
      </c>
      <c r="FM95" s="278">
        <f>IF(P95="課税事業者（一般課税）",INT(AG95*0.0909090909090909),0)</f>
        <v>0</v>
      </c>
      <c r="FN95" s="342">
        <f t="shared" si="178"/>
        <v>0</v>
      </c>
      <c r="FO95" s="232">
        <f>IF(P95="課税事業者（一般課税）",INT(AP95*10/110)+INT(AQ95*10/110),0)</f>
        <v>0</v>
      </c>
      <c r="FP95" s="281">
        <f t="shared" si="179"/>
        <v>0</v>
      </c>
      <c r="FQ95" s="340">
        <f>IF(P95="課税事業者（一般課税）",INT(BA95*10/110),0)</f>
        <v>0</v>
      </c>
      <c r="FR95" s="277">
        <f t="shared" si="180"/>
        <v>0</v>
      </c>
      <c r="FS95" s="230">
        <f>IF(P95="課税事業者（一般課税）",INT(BL95*10/110),0)</f>
        <v>0</v>
      </c>
      <c r="FT95" s="279">
        <f t="shared" si="181"/>
        <v>0</v>
      </c>
      <c r="FU95" s="230">
        <f>IF(P95="課税事業者（一般課税）",INT(BV95*10/110),0)</f>
        <v>0</v>
      </c>
      <c r="FV95" s="281">
        <f t="shared" si="182"/>
        <v>0</v>
      </c>
      <c r="FW95" s="230">
        <f>IF(P95="課税事業者（一般課税）",INT(CF95*10/110),0)</f>
        <v>0</v>
      </c>
      <c r="FX95" s="279">
        <f t="shared" si="183"/>
        <v>0</v>
      </c>
      <c r="FY95" s="340">
        <f>IF(P95="課税事業者（一般課税）",INT(CT95*10/110)+INT(CU95*10/110),0)</f>
        <v>0</v>
      </c>
      <c r="FZ95" s="277">
        <f t="shared" si="184"/>
        <v>0</v>
      </c>
      <c r="GA95" s="230">
        <f>IF(P95="課税事業者（一般課税）",INT(DF95*10/110),0)</f>
        <v>0</v>
      </c>
      <c r="GB95" s="279">
        <f t="shared" si="185"/>
        <v>0</v>
      </c>
      <c r="GC95" s="353">
        <f>IF(P95="課税事業者（一般課税）",INT(DP95*10/110),0)</f>
        <v>0</v>
      </c>
      <c r="GD95" s="277">
        <f t="shared" si="186"/>
        <v>0</v>
      </c>
      <c r="GE95" s="230">
        <f>IF(P95="課税事業者（一般課税）",INT(DZ95*10/110),0)</f>
        <v>0</v>
      </c>
      <c r="GF95" s="281">
        <f t="shared" si="187"/>
        <v>0</v>
      </c>
      <c r="GG95" s="353">
        <f>IF(P95="課税事業者（一般課税）",INT(EJ95*10/110),0)</f>
        <v>0</v>
      </c>
      <c r="GH95" s="281">
        <f t="shared" si="188"/>
        <v>0</v>
      </c>
      <c r="GI95" s="280">
        <f t="shared" si="115"/>
        <v>0</v>
      </c>
      <c r="GJ95" s="281">
        <f t="shared" si="115"/>
        <v>0</v>
      </c>
      <c r="GK95" s="353">
        <f>IF(P95="課税事業者（一般課税）",INT(FC95*10/110),0)</f>
        <v>0</v>
      </c>
      <c r="GL95" s="287">
        <f t="shared" si="189"/>
        <v>0</v>
      </c>
      <c r="GM95" s="694"/>
    </row>
    <row r="96" spans="1:195" ht="20.100000000000001" customHeight="1">
      <c r="A96" s="668"/>
      <c r="B96" s="522"/>
      <c r="C96" s="669"/>
      <c r="D96" s="673"/>
      <c r="E96" s="318" t="s">
        <v>256</v>
      </c>
      <c r="F96" s="675"/>
      <c r="G96" s="541"/>
      <c r="H96" s="497"/>
      <c r="I96" s="697"/>
      <c r="J96" s="699"/>
      <c r="K96" s="552"/>
      <c r="L96" s="541"/>
      <c r="M96" s="704"/>
      <c r="N96" s="467" t="e">
        <f t="shared" si="154"/>
        <v>#DIV/0!</v>
      </c>
      <c r="O96" s="690"/>
      <c r="P96" s="537"/>
      <c r="Q96" s="537"/>
      <c r="R96" s="89"/>
      <c r="S96" s="80" t="str">
        <f>IF(U96="","",VLOOKUP(L95,'リスト（けさない）'!$X$3:$Y$29,2,0))</f>
        <v/>
      </c>
      <c r="T96" s="74">
        <f t="shared" si="155"/>
        <v>0</v>
      </c>
      <c r="U96" s="89"/>
      <c r="V96" s="80">
        <f t="shared" si="131"/>
        <v>0</v>
      </c>
      <c r="W96" s="78"/>
      <c r="X96" s="83">
        <f t="shared" si="156"/>
        <v>0</v>
      </c>
      <c r="Y96" s="83">
        <f t="shared" si="132"/>
        <v>0</v>
      </c>
      <c r="Z96" s="394">
        <f>IF(Q95="初 年 度",Y96,0)</f>
        <v>0</v>
      </c>
      <c r="AA96" s="395">
        <f>IF(Q95="次 年 度",Y96,0)</f>
        <v>0</v>
      </c>
      <c r="AB96" s="445"/>
      <c r="AC96" s="125" t="s">
        <v>208</v>
      </c>
      <c r="AD96" s="74">
        <f t="shared" si="157"/>
        <v>0</v>
      </c>
      <c r="AE96" s="426"/>
      <c r="AF96" s="370"/>
      <c r="AG96" s="89"/>
      <c r="AH96" s="96">
        <f t="shared" si="158"/>
        <v>0</v>
      </c>
      <c r="AI96" s="96">
        <f>IF(AG95&gt;0,INT((AG96-FM96)/2),AF96-FM96)</f>
        <v>0</v>
      </c>
      <c r="AJ96" s="96">
        <f>IF(Q95="初 年 度",AI96,0)</f>
        <v>0</v>
      </c>
      <c r="AK96" s="421">
        <f>IF(Q95="次 年 度",AI96,0)</f>
        <v>0</v>
      </c>
      <c r="AL96" s="445"/>
      <c r="AM96" s="80" t="str">
        <f>IF(AO96="","",VLOOKUP(L95,'リスト（けさない）'!$AA$3:$AB$29,2,0))</f>
        <v/>
      </c>
      <c r="AN96" s="96">
        <f t="shared" si="159"/>
        <v>0</v>
      </c>
      <c r="AO96" s="426"/>
      <c r="AP96" s="107">
        <f t="shared" si="133"/>
        <v>0</v>
      </c>
      <c r="AQ96" s="89"/>
      <c r="AR96" s="111">
        <f t="shared" si="160"/>
        <v>0</v>
      </c>
      <c r="AS96" s="334">
        <f t="shared" si="200"/>
        <v>0</v>
      </c>
      <c r="AT96" s="334">
        <f>IF(Q95="初 年 度",AS96,0)</f>
        <v>0</v>
      </c>
      <c r="AU96" s="337">
        <f>IF(Q95="次 年 度",AS96,0)</f>
        <v>0</v>
      </c>
      <c r="AV96" s="477"/>
      <c r="AW96" s="125" t="s">
        <v>208</v>
      </c>
      <c r="AX96" s="96">
        <f t="shared" si="161"/>
        <v>0</v>
      </c>
      <c r="AY96" s="100"/>
      <c r="AZ96" s="370"/>
      <c r="BA96" s="89"/>
      <c r="BB96" s="96">
        <f t="shared" si="162"/>
        <v>0</v>
      </c>
      <c r="BC96" s="80">
        <f t="shared" si="191"/>
        <v>0</v>
      </c>
      <c r="BD96" s="83">
        <f>IF(Q95="初 年 度",BC96,0)</f>
        <v>0</v>
      </c>
      <c r="BE96" s="122">
        <f>IF(Q95="次 年 度",BC96,0)</f>
        <v>0</v>
      </c>
      <c r="BF96" s="477"/>
      <c r="BG96" s="125" t="s">
        <v>208</v>
      </c>
      <c r="BH96" s="96">
        <f t="shared" si="163"/>
        <v>0</v>
      </c>
      <c r="BI96" s="100"/>
      <c r="BJ96" s="370"/>
      <c r="BK96" s="89"/>
      <c r="BL96" s="96">
        <f t="shared" si="164"/>
        <v>0</v>
      </c>
      <c r="BM96" s="83">
        <f t="shared" si="201"/>
        <v>0</v>
      </c>
      <c r="BN96" s="83">
        <f>IF(Q95="初 年 度",BM96,0)</f>
        <v>0</v>
      </c>
      <c r="BO96" s="122">
        <f>IF(Q95="次 年 度",BM96,0)</f>
        <v>0</v>
      </c>
      <c r="BP96" s="477"/>
      <c r="BQ96" s="375" t="s">
        <v>208</v>
      </c>
      <c r="BR96" s="96">
        <f t="shared" si="165"/>
        <v>0</v>
      </c>
      <c r="BS96" s="100"/>
      <c r="BT96" s="370"/>
      <c r="BU96" s="89"/>
      <c r="BV96" s="96">
        <f t="shared" si="166"/>
        <v>0</v>
      </c>
      <c r="BW96" s="83">
        <f t="shared" si="202"/>
        <v>0</v>
      </c>
      <c r="BX96" s="83">
        <f>IF(Q95="初 年 度",BW96,0)</f>
        <v>0</v>
      </c>
      <c r="BY96" s="120">
        <f>IF(Q95="次 年 度",BW96,0)</f>
        <v>0</v>
      </c>
      <c r="BZ96" s="477"/>
      <c r="CA96" s="125" t="s">
        <v>208</v>
      </c>
      <c r="CB96" s="96">
        <f t="shared" si="192"/>
        <v>0</v>
      </c>
      <c r="CC96" s="100"/>
      <c r="CD96" s="370"/>
      <c r="CE96" s="89"/>
      <c r="CF96" s="96">
        <f t="shared" si="167"/>
        <v>0</v>
      </c>
      <c r="CG96" s="83">
        <f t="shared" si="193"/>
        <v>0</v>
      </c>
      <c r="CH96" s="83">
        <f>IF(Q95="初 年 度",CG96,0)</f>
        <v>0</v>
      </c>
      <c r="CI96" s="120">
        <f>IF(Q95="次 年 度",CG96,0)</f>
        <v>0</v>
      </c>
      <c r="CJ96" s="71">
        <f t="shared" si="134"/>
        <v>0</v>
      </c>
      <c r="CK96" s="80">
        <f t="shared" si="135"/>
        <v>0</v>
      </c>
      <c r="CL96" s="80">
        <f t="shared" si="136"/>
        <v>0</v>
      </c>
      <c r="CM96" s="83">
        <f t="shared" si="137"/>
        <v>0</v>
      </c>
      <c r="CN96" s="80">
        <f t="shared" si="138"/>
        <v>0</v>
      </c>
      <c r="CO96" s="130">
        <f t="shared" si="139"/>
        <v>0</v>
      </c>
      <c r="CP96" s="477"/>
      <c r="CQ96" s="81" t="str">
        <f>IF(CS96="","",VLOOKUP(L95,'リスト（けさない）'!$AD$3:$AE$29,2,0))</f>
        <v/>
      </c>
      <c r="CR96" s="74">
        <f t="shared" si="168"/>
        <v>0</v>
      </c>
      <c r="CS96" s="100"/>
      <c r="CT96" s="80">
        <f t="shared" si="194"/>
        <v>0</v>
      </c>
      <c r="CU96" s="89"/>
      <c r="CV96" s="80">
        <f t="shared" si="169"/>
        <v>0</v>
      </c>
      <c r="CW96" s="80">
        <f t="shared" si="203"/>
        <v>0</v>
      </c>
      <c r="CX96" s="83">
        <f>IF(Q95="初 年 度",CW96,0)</f>
        <v>0</v>
      </c>
      <c r="CY96" s="120">
        <f>IF(Q95="次 年 度",CW96,0)</f>
        <v>0</v>
      </c>
      <c r="CZ96" s="477"/>
      <c r="DA96" s="125" t="s">
        <v>208</v>
      </c>
      <c r="DB96" s="74">
        <f t="shared" si="170"/>
        <v>0</v>
      </c>
      <c r="DC96" s="100"/>
      <c r="DD96" s="370"/>
      <c r="DE96" s="89"/>
      <c r="DF96" s="96">
        <f t="shared" si="171"/>
        <v>0</v>
      </c>
      <c r="DG96" s="83">
        <f t="shared" si="195"/>
        <v>0</v>
      </c>
      <c r="DH96" s="83">
        <f>IF(Q95="初 年 度",DG96,0)</f>
        <v>0</v>
      </c>
      <c r="DI96" s="120">
        <f>IF(Q95="次 年 度",DG96,0)</f>
        <v>0</v>
      </c>
      <c r="DJ96" s="477"/>
      <c r="DK96" s="125" t="s">
        <v>208</v>
      </c>
      <c r="DL96" s="74">
        <f t="shared" si="172"/>
        <v>0</v>
      </c>
      <c r="DM96" s="100"/>
      <c r="DN96" s="370"/>
      <c r="DO96" s="89"/>
      <c r="DP96" s="96">
        <f t="shared" si="173"/>
        <v>0</v>
      </c>
      <c r="DQ96" s="83">
        <f t="shared" si="204"/>
        <v>0</v>
      </c>
      <c r="DR96" s="83">
        <f>IF(Q95="初 年 度",DQ96,0)</f>
        <v>0</v>
      </c>
      <c r="DS96" s="120">
        <f>IF(Q95="次 年 度",DQ96,0)</f>
        <v>0</v>
      </c>
      <c r="DT96" s="477"/>
      <c r="DU96" s="125" t="s">
        <v>208</v>
      </c>
      <c r="DV96" s="74">
        <f t="shared" si="174"/>
        <v>0</v>
      </c>
      <c r="DW96" s="100"/>
      <c r="DX96" s="370"/>
      <c r="DY96" s="89"/>
      <c r="DZ96" s="96">
        <f t="shared" si="175"/>
        <v>0</v>
      </c>
      <c r="EA96" s="83">
        <f t="shared" si="196"/>
        <v>0</v>
      </c>
      <c r="EB96" s="83">
        <f>IF(Q95="初 年 度",EA96,0)</f>
        <v>0</v>
      </c>
      <c r="EC96" s="120">
        <f>IF(Q95="次 年 度",EA96,0)</f>
        <v>0</v>
      </c>
      <c r="ED96" s="477"/>
      <c r="EE96" s="125" t="s">
        <v>208</v>
      </c>
      <c r="EF96" s="74">
        <f t="shared" si="176"/>
        <v>0</v>
      </c>
      <c r="EG96" s="100"/>
      <c r="EH96" s="370"/>
      <c r="EI96" s="89"/>
      <c r="EJ96" s="96">
        <f t="shared" si="177"/>
        <v>0</v>
      </c>
      <c r="EK96" s="83">
        <f t="shared" si="205"/>
        <v>0</v>
      </c>
      <c r="EL96" s="83">
        <f>IF(Q95="初 年 度",EK96,0)</f>
        <v>0</v>
      </c>
      <c r="EM96" s="120">
        <f>IF(Q95="次 年 度",EK96,0)</f>
        <v>0</v>
      </c>
      <c r="EN96" s="71">
        <f t="shared" si="140"/>
        <v>0</v>
      </c>
      <c r="EO96" s="83">
        <f t="shared" si="141"/>
        <v>0</v>
      </c>
      <c r="EP96" s="83">
        <f t="shared" si="142"/>
        <v>0</v>
      </c>
      <c r="EQ96" s="83">
        <f t="shared" si="143"/>
        <v>0</v>
      </c>
      <c r="ER96" s="83">
        <f t="shared" si="144"/>
        <v>0</v>
      </c>
      <c r="ES96" s="120">
        <f t="shared" si="145"/>
        <v>0</v>
      </c>
      <c r="ET96" s="136">
        <f t="shared" si="146"/>
        <v>0</v>
      </c>
      <c r="EU96" s="122">
        <f t="shared" si="147"/>
        <v>0</v>
      </c>
      <c r="EV96" s="83">
        <f t="shared" si="148"/>
        <v>0</v>
      </c>
      <c r="EW96" s="83">
        <f t="shared" si="149"/>
        <v>0</v>
      </c>
      <c r="EX96" s="80">
        <f t="shared" si="150"/>
        <v>0</v>
      </c>
      <c r="EY96" s="130">
        <f t="shared" si="151"/>
        <v>0</v>
      </c>
      <c r="EZ96" s="71">
        <f>IF(L95="ブルーベリー（普通栽培）",0,220)</f>
        <v>220</v>
      </c>
      <c r="FA96" s="80">
        <f>IF(L95="ブルーベリー（普通栽培）",0,T96+AD96+AN96)</f>
        <v>0</v>
      </c>
      <c r="FB96" s="83">
        <f>IF(L95="ブルーベリー（普通栽培）",0,U96+AE96+AO96)</f>
        <v>0</v>
      </c>
      <c r="FC96" s="83">
        <f t="shared" si="197"/>
        <v>0</v>
      </c>
      <c r="FD96" s="83">
        <f t="shared" si="152"/>
        <v>0</v>
      </c>
      <c r="FE96" s="83">
        <f>IF(Q95="初 年 度",FC96-GK96,0)</f>
        <v>0</v>
      </c>
      <c r="FF96" s="120">
        <f>IF(Q95="次 年 度",FC96-GK96,0)</f>
        <v>0</v>
      </c>
      <c r="FG96" s="71">
        <f t="shared" si="114"/>
        <v>0</v>
      </c>
      <c r="FH96" s="83">
        <f t="shared" si="114"/>
        <v>0</v>
      </c>
      <c r="FI96" s="83">
        <f t="shared" si="114"/>
        <v>0</v>
      </c>
      <c r="FJ96" s="130">
        <f t="shared" si="114"/>
        <v>0</v>
      </c>
      <c r="FK96" s="314">
        <f>IF(P95="課税事業者（一般課税）",INT(V96*10/110)+INT(W96*10/110),0)</f>
        <v>0</v>
      </c>
      <c r="FL96" s="92">
        <f t="shared" si="153"/>
        <v>0</v>
      </c>
      <c r="FM96" s="102">
        <f>IF(P95="課税事業者（一般課税）",INT(AG96*0.0909090909090909),0)</f>
        <v>0</v>
      </c>
      <c r="FN96" s="343">
        <f t="shared" si="178"/>
        <v>0</v>
      </c>
      <c r="FO96" s="350">
        <f>IF(P95="課税事業者（一般課税）",INT(AP96*10/110)+INT(AQ96*10/110),0)</f>
        <v>0</v>
      </c>
      <c r="FP96" s="115">
        <f t="shared" si="179"/>
        <v>0</v>
      </c>
      <c r="FQ96" s="347">
        <f>IF(P95="課税事業者（一般課税）",INT(BA96*10/110),0)</f>
        <v>0</v>
      </c>
      <c r="FR96" s="92">
        <f t="shared" si="180"/>
        <v>0</v>
      </c>
      <c r="FS96" s="355">
        <f>IF(P95="課税事業者（一般課税）",INT(BL96*10/110),0)</f>
        <v>0</v>
      </c>
      <c r="FT96" s="105">
        <f t="shared" si="181"/>
        <v>0</v>
      </c>
      <c r="FU96" s="355">
        <f>IF(P95="課税事業者（一般課税）",INT(BV96*10/110),0)</f>
        <v>0</v>
      </c>
      <c r="FV96" s="115">
        <f t="shared" si="182"/>
        <v>0</v>
      </c>
      <c r="FW96" s="355">
        <f>IF(P95="課税事業者（一般課税）",INT(CF96*10/110),0)</f>
        <v>0</v>
      </c>
      <c r="FX96" s="105">
        <f t="shared" si="183"/>
        <v>0</v>
      </c>
      <c r="FY96" s="347">
        <f>IF(P95="課税事業者（一般課税）",INT(CT96*10/110)+INT(CU96*10/110),0)</f>
        <v>0</v>
      </c>
      <c r="FZ96" s="92">
        <f t="shared" si="184"/>
        <v>0</v>
      </c>
      <c r="GA96" s="355">
        <f>IF(P95="課税事業者（一般課税）",INT(DF96*10/110),0)</f>
        <v>0</v>
      </c>
      <c r="GB96" s="105">
        <f t="shared" si="185"/>
        <v>0</v>
      </c>
      <c r="GC96" s="354">
        <f>IF(P95="課税事業者（一般課税）",INT(DL96*10/110),0)</f>
        <v>0</v>
      </c>
      <c r="GD96" s="92">
        <f t="shared" si="186"/>
        <v>0</v>
      </c>
      <c r="GE96" s="355">
        <f>IF(P95="課税事業者（一般課税）",INT(DZ96*10/110),0)</f>
        <v>0</v>
      </c>
      <c r="GF96" s="115">
        <f t="shared" si="187"/>
        <v>0</v>
      </c>
      <c r="GG96" s="354">
        <f>IF(P95="課税事業者（一般課税）",INT(EJ96*10/110),0)</f>
        <v>0</v>
      </c>
      <c r="GH96" s="115">
        <f t="shared" si="188"/>
        <v>0</v>
      </c>
      <c r="GI96" s="113">
        <f t="shared" si="115"/>
        <v>0</v>
      </c>
      <c r="GJ96" s="115">
        <f t="shared" si="115"/>
        <v>0</v>
      </c>
      <c r="GK96" s="354">
        <f>IF(P95="課税事業者（一般課税）",INT(FC96*10/110),0)</f>
        <v>0</v>
      </c>
      <c r="GL96" s="140">
        <f t="shared" si="189"/>
        <v>0</v>
      </c>
      <c r="GM96" s="695"/>
    </row>
    <row r="97" spans="1:195" ht="20.100000000000001" customHeight="1">
      <c r="A97" s="667" t="str">
        <f t="shared" ref="A97" si="212">+A95</f>
        <v>北海道</v>
      </c>
      <c r="B97" s="521"/>
      <c r="C97" s="629">
        <f t="shared" si="199"/>
        <v>42</v>
      </c>
      <c r="D97" s="685"/>
      <c r="E97" s="317" t="s">
        <v>258</v>
      </c>
      <c r="F97" s="680"/>
      <c r="G97" s="702"/>
      <c r="H97" s="697"/>
      <c r="I97" s="543"/>
      <c r="J97" s="698"/>
      <c r="K97" s="701"/>
      <c r="L97" s="683"/>
      <c r="M97" s="703"/>
      <c r="N97" s="468" t="e">
        <f t="shared" si="154"/>
        <v>#DIV/0!</v>
      </c>
      <c r="O97" s="689" t="str">
        <f>IF(L97="","",VLOOKUP(L97,'リスト（けさない）'!$Q$3:$R$29,2,0))</f>
        <v/>
      </c>
      <c r="P97" s="700"/>
      <c r="Q97" s="700"/>
      <c r="R97" s="460"/>
      <c r="S97" s="251" t="str">
        <f>IF(U97="","",VLOOKUP(L97,'リスト（けさない）'!$X$3:$Y$29,2,0))</f>
        <v/>
      </c>
      <c r="T97" s="249">
        <f t="shared" si="155"/>
        <v>0</v>
      </c>
      <c r="U97" s="260"/>
      <c r="V97" s="251">
        <f t="shared" si="131"/>
        <v>0</v>
      </c>
      <c r="W97" s="252"/>
      <c r="X97" s="253">
        <f t="shared" si="156"/>
        <v>0</v>
      </c>
      <c r="Y97" s="253">
        <f t="shared" si="132"/>
        <v>0</v>
      </c>
      <c r="Z97" s="332">
        <f>IF(Q97="初 年 度",Y97,0)</f>
        <v>0</v>
      </c>
      <c r="AA97" s="333">
        <f>IF(Q97="次 年 度",Y97,0)</f>
        <v>0</v>
      </c>
      <c r="AB97" s="442"/>
      <c r="AC97" s="73" t="s">
        <v>208</v>
      </c>
      <c r="AD97" s="249">
        <f t="shared" si="157"/>
        <v>0</v>
      </c>
      <c r="AE97" s="427"/>
      <c r="AF97" s="369"/>
      <c r="AG97" s="260"/>
      <c r="AH97" s="254">
        <f t="shared" si="158"/>
        <v>0</v>
      </c>
      <c r="AI97" s="339">
        <f>IF(AG97&gt;0,INT((AG97-FM97)/2),AF97-FM97)</f>
        <v>0</v>
      </c>
      <c r="AJ97" s="335">
        <f>IF(Q97="初 年 度",AI97,0)</f>
        <v>0</v>
      </c>
      <c r="AK97" s="420">
        <f>IF(Q97="次 年 度",AI97,0)</f>
        <v>0</v>
      </c>
      <c r="AL97" s="442"/>
      <c r="AM97" s="251" t="str">
        <f>IF(AO97="","",VLOOKUP(L97,'リスト（けさない）'!$AA$3:$AB$29,2,0))</f>
        <v/>
      </c>
      <c r="AN97" s="254">
        <f t="shared" si="159"/>
        <v>0</v>
      </c>
      <c r="AO97" s="427"/>
      <c r="AP97" s="261">
        <f t="shared" si="133"/>
        <v>0</v>
      </c>
      <c r="AQ97" s="260"/>
      <c r="AR97" s="262">
        <f t="shared" si="160"/>
        <v>0</v>
      </c>
      <c r="AS97" s="338">
        <f t="shared" si="200"/>
        <v>0</v>
      </c>
      <c r="AT97" s="332">
        <f>IF(Q97="初 年 度",AS97,0)</f>
        <v>0</v>
      </c>
      <c r="AU97" s="333">
        <f>IF(Q97="次 年 度",AS97,0)</f>
        <v>0</v>
      </c>
      <c r="AV97" s="478"/>
      <c r="AW97" s="73" t="s">
        <v>208</v>
      </c>
      <c r="AX97" s="254">
        <f t="shared" si="161"/>
        <v>0</v>
      </c>
      <c r="AY97" s="250"/>
      <c r="AZ97" s="369"/>
      <c r="BA97" s="260"/>
      <c r="BB97" s="254">
        <f t="shared" si="162"/>
        <v>0</v>
      </c>
      <c r="BC97" s="339">
        <f t="shared" si="191"/>
        <v>0</v>
      </c>
      <c r="BD97" s="335">
        <f>IF(Q97="初 年 度",BC97,0)</f>
        <v>0</v>
      </c>
      <c r="BE97" s="420">
        <f>IF(Q97="次 年 度",BC97,0)</f>
        <v>0</v>
      </c>
      <c r="BF97" s="478"/>
      <c r="BG97" s="73" t="s">
        <v>208</v>
      </c>
      <c r="BH97" s="254">
        <f t="shared" si="163"/>
        <v>0</v>
      </c>
      <c r="BI97" s="250"/>
      <c r="BJ97" s="369"/>
      <c r="BK97" s="260"/>
      <c r="BL97" s="254">
        <f t="shared" si="164"/>
        <v>0</v>
      </c>
      <c r="BM97" s="339">
        <f t="shared" si="201"/>
        <v>0</v>
      </c>
      <c r="BN97" s="335">
        <f>IF(Q97="初 年 度",BM97,0)</f>
        <v>0</v>
      </c>
      <c r="BO97" s="420">
        <f>IF(Q97="次 年 度",BM97,0)</f>
        <v>0</v>
      </c>
      <c r="BP97" s="478"/>
      <c r="BQ97" s="377" t="s">
        <v>208</v>
      </c>
      <c r="BR97" s="254">
        <f t="shared" si="165"/>
        <v>0</v>
      </c>
      <c r="BS97" s="250"/>
      <c r="BT97" s="369"/>
      <c r="BU97" s="90"/>
      <c r="BV97" s="97">
        <f t="shared" si="166"/>
        <v>0</v>
      </c>
      <c r="BW97" s="339">
        <f t="shared" si="202"/>
        <v>0</v>
      </c>
      <c r="BX97" s="335">
        <f>IF(Q97="初 年 度",BW97,0)</f>
        <v>0</v>
      </c>
      <c r="BY97" s="336">
        <f>IF(Q97="次 年 度",BW97,0)</f>
        <v>0</v>
      </c>
      <c r="BZ97" s="478"/>
      <c r="CA97" s="73" t="s">
        <v>208</v>
      </c>
      <c r="CB97" s="254">
        <f t="shared" si="192"/>
        <v>0</v>
      </c>
      <c r="CC97" s="250"/>
      <c r="CD97" s="369"/>
      <c r="CE97" s="260"/>
      <c r="CF97" s="254">
        <f t="shared" si="167"/>
        <v>0</v>
      </c>
      <c r="CG97" s="338">
        <f t="shared" si="193"/>
        <v>0</v>
      </c>
      <c r="CH97" s="332">
        <f>IF(Q97="初 年 度",CG97,0)</f>
        <v>0</v>
      </c>
      <c r="CI97" s="333">
        <f>IF(Q97="次 年 度",CG97,0)</f>
        <v>0</v>
      </c>
      <c r="CJ97" s="242">
        <f t="shared" si="134"/>
        <v>0</v>
      </c>
      <c r="CK97" s="251">
        <f t="shared" si="135"/>
        <v>0</v>
      </c>
      <c r="CL97" s="251">
        <f t="shared" si="136"/>
        <v>0</v>
      </c>
      <c r="CM97" s="253">
        <f t="shared" si="137"/>
        <v>0</v>
      </c>
      <c r="CN97" s="251">
        <f t="shared" si="138"/>
        <v>0</v>
      </c>
      <c r="CO97" s="268">
        <f t="shared" si="139"/>
        <v>0</v>
      </c>
      <c r="CP97" s="478"/>
      <c r="CQ97" s="245" t="str">
        <f>IF(CS97="","",VLOOKUP(L97,'リスト（けさない）'!$AD$3:$AE$29,2,0))</f>
        <v/>
      </c>
      <c r="CR97" s="249">
        <f t="shared" si="168"/>
        <v>0</v>
      </c>
      <c r="CS97" s="250"/>
      <c r="CT97" s="251">
        <f t="shared" si="194"/>
        <v>0</v>
      </c>
      <c r="CU97" s="260"/>
      <c r="CV97" s="251">
        <f t="shared" si="169"/>
        <v>0</v>
      </c>
      <c r="CW97" s="339">
        <f t="shared" si="203"/>
        <v>0</v>
      </c>
      <c r="CX97" s="335">
        <f>IF(Q97="初 年 度",CW97,0)</f>
        <v>0</v>
      </c>
      <c r="CY97" s="336">
        <f>IF(Q97="次 年 度",CW97,0)</f>
        <v>0</v>
      </c>
      <c r="CZ97" s="478"/>
      <c r="DA97" s="73" t="s">
        <v>208</v>
      </c>
      <c r="DB97" s="249">
        <f t="shared" si="170"/>
        <v>0</v>
      </c>
      <c r="DC97" s="250"/>
      <c r="DD97" s="369"/>
      <c r="DE97" s="260"/>
      <c r="DF97" s="254">
        <f t="shared" si="171"/>
        <v>0</v>
      </c>
      <c r="DG97" s="338">
        <f t="shared" si="195"/>
        <v>0</v>
      </c>
      <c r="DH97" s="332">
        <f>IF(Q97="初 年 度",DG97,0)</f>
        <v>0</v>
      </c>
      <c r="DI97" s="333">
        <f>IF(Q97="次 年 度",DG97,0)</f>
        <v>0</v>
      </c>
      <c r="DJ97" s="478"/>
      <c r="DK97" s="456" t="s">
        <v>208</v>
      </c>
      <c r="DL97" s="249">
        <f t="shared" si="172"/>
        <v>0</v>
      </c>
      <c r="DM97" s="250"/>
      <c r="DN97" s="369"/>
      <c r="DO97" s="260"/>
      <c r="DP97" s="254">
        <f t="shared" si="173"/>
        <v>0</v>
      </c>
      <c r="DQ97" s="339">
        <f t="shared" si="204"/>
        <v>0</v>
      </c>
      <c r="DR97" s="335">
        <f>IF(Q97="初 年 度",DQ97,0)</f>
        <v>0</v>
      </c>
      <c r="DS97" s="336">
        <f>IF(Q97="次 年 度",DQ97,0)</f>
        <v>0</v>
      </c>
      <c r="DT97" s="478"/>
      <c r="DU97" s="456" t="s">
        <v>208</v>
      </c>
      <c r="DV97" s="249">
        <f t="shared" si="174"/>
        <v>0</v>
      </c>
      <c r="DW97" s="250"/>
      <c r="DX97" s="369"/>
      <c r="DY97" s="260"/>
      <c r="DZ97" s="254">
        <f t="shared" si="175"/>
        <v>0</v>
      </c>
      <c r="EA97" s="338">
        <f t="shared" si="196"/>
        <v>0</v>
      </c>
      <c r="EB97" s="332">
        <f>IF(Q97="初 年 度",EA97,0)</f>
        <v>0</v>
      </c>
      <c r="EC97" s="333">
        <f>IF(Q97="次 年 度",EA97,0)</f>
        <v>0</v>
      </c>
      <c r="ED97" s="478"/>
      <c r="EE97" s="456" t="s">
        <v>208</v>
      </c>
      <c r="EF97" s="249">
        <f t="shared" si="176"/>
        <v>0</v>
      </c>
      <c r="EG97" s="250"/>
      <c r="EH97" s="369"/>
      <c r="EI97" s="260"/>
      <c r="EJ97" s="254">
        <f t="shared" si="177"/>
        <v>0</v>
      </c>
      <c r="EK97" s="339">
        <f t="shared" si="205"/>
        <v>0</v>
      </c>
      <c r="EL97" s="335">
        <f>IF(Q97="初 年 度",EK97,0)</f>
        <v>0</v>
      </c>
      <c r="EM97" s="336">
        <f>IF(Q97="次 年 度",EK97,0)</f>
        <v>0</v>
      </c>
      <c r="EN97" s="242">
        <f t="shared" si="140"/>
        <v>0</v>
      </c>
      <c r="EO97" s="253">
        <f t="shared" si="141"/>
        <v>0</v>
      </c>
      <c r="EP97" s="253">
        <f t="shared" si="142"/>
        <v>0</v>
      </c>
      <c r="EQ97" s="253">
        <f t="shared" si="143"/>
        <v>0</v>
      </c>
      <c r="ER97" s="253">
        <f t="shared" si="144"/>
        <v>0</v>
      </c>
      <c r="ES97" s="263">
        <f t="shared" si="145"/>
        <v>0</v>
      </c>
      <c r="ET97" s="276">
        <f t="shared" si="146"/>
        <v>0</v>
      </c>
      <c r="EU97" s="265">
        <f t="shared" si="147"/>
        <v>0</v>
      </c>
      <c r="EV97" s="253">
        <f t="shared" si="148"/>
        <v>0</v>
      </c>
      <c r="EW97" s="253">
        <f t="shared" si="149"/>
        <v>0</v>
      </c>
      <c r="EX97" s="251">
        <f t="shared" si="150"/>
        <v>0</v>
      </c>
      <c r="EY97" s="268">
        <f t="shared" si="151"/>
        <v>0</v>
      </c>
      <c r="EZ97" s="383">
        <f>IF(L97="ブルーベリー（普通栽培）",0,220)</f>
        <v>220</v>
      </c>
      <c r="FA97" s="247">
        <f>IF(L97="ブルーベリー（普通栽培）",0,T97+AD97+AN97)</f>
        <v>0</v>
      </c>
      <c r="FB97" s="247">
        <f>IF(L97="ブルーベリー（普通栽培）",0,U97+AE97+AO97)</f>
        <v>0</v>
      </c>
      <c r="FC97" s="253">
        <f t="shared" si="197"/>
        <v>0</v>
      </c>
      <c r="FD97" s="253">
        <f t="shared" si="152"/>
        <v>0</v>
      </c>
      <c r="FE97" s="253">
        <f>IF(Q97="初 年 度",FC97-GK97,0)</f>
        <v>0</v>
      </c>
      <c r="FF97" s="263">
        <f>IF(Q97="次 年 度",FC97-GK97,0)</f>
        <v>0</v>
      </c>
      <c r="FG97" s="137">
        <f t="shared" si="114"/>
        <v>0</v>
      </c>
      <c r="FH97" s="84">
        <f t="shared" si="114"/>
        <v>0</v>
      </c>
      <c r="FI97" s="84">
        <f t="shared" si="114"/>
        <v>0</v>
      </c>
      <c r="FJ97" s="131">
        <f t="shared" si="114"/>
        <v>0</v>
      </c>
      <c r="FK97" s="228">
        <f>IF(P97="課税事業者（一般課税）",INT(V97*10/110)+INT(W97*10/110),0)</f>
        <v>0</v>
      </c>
      <c r="FL97" s="282">
        <f t="shared" si="153"/>
        <v>0</v>
      </c>
      <c r="FM97" s="283">
        <f>IF(P97="課税事業者（一般課税）",INT(AG97*0.0909090909090909),0)</f>
        <v>0</v>
      </c>
      <c r="FN97" s="344">
        <f t="shared" si="178"/>
        <v>0</v>
      </c>
      <c r="FO97" s="232">
        <f>IF(P97="課税事業者（一般課税）",INT(AP97*10/110)+INT(AQ97*10/110),0)</f>
        <v>0</v>
      </c>
      <c r="FP97" s="286">
        <f t="shared" si="179"/>
        <v>0</v>
      </c>
      <c r="FQ97" s="340">
        <f>IF(P97="課税事業者（一般課税）",INT(BA97*10/110),0)</f>
        <v>0</v>
      </c>
      <c r="FR97" s="282">
        <f t="shared" si="180"/>
        <v>0</v>
      </c>
      <c r="FS97" s="230">
        <f>IF(P97="課税事業者（一般課税）",INT(BL97*10/110),0)</f>
        <v>0</v>
      </c>
      <c r="FT97" s="284">
        <f t="shared" si="181"/>
        <v>0</v>
      </c>
      <c r="FU97" s="230">
        <f>IF(P97="課税事業者（一般課税）",INT(BV97*10/110),0)</f>
        <v>0</v>
      </c>
      <c r="FV97" s="286">
        <f t="shared" si="182"/>
        <v>0</v>
      </c>
      <c r="FW97" s="230">
        <f>IF(P97="課税事業者（一般課税）",INT(CF97*10/110),0)</f>
        <v>0</v>
      </c>
      <c r="FX97" s="284">
        <f t="shared" si="183"/>
        <v>0</v>
      </c>
      <c r="FY97" s="340">
        <f>IF(P97="課税事業者（一般課税）",INT(CT97*10/110)+INT(CU97*10/110),0)</f>
        <v>0</v>
      </c>
      <c r="FZ97" s="282">
        <f t="shared" si="184"/>
        <v>0</v>
      </c>
      <c r="GA97" s="230">
        <f>IF(P97="課税事業者（一般課税）",INT(DF97*10/110),0)</f>
        <v>0</v>
      </c>
      <c r="GB97" s="284">
        <f t="shared" si="185"/>
        <v>0</v>
      </c>
      <c r="GC97" s="353">
        <f>IF(P97="課税事業者（一般課税）",INT(DP97*10/110),0)</f>
        <v>0</v>
      </c>
      <c r="GD97" s="282">
        <f t="shared" si="186"/>
        <v>0</v>
      </c>
      <c r="GE97" s="230">
        <f>IF(P97="課税事業者（一般課税）",INT(DZ97*10/110),0)</f>
        <v>0</v>
      </c>
      <c r="GF97" s="286">
        <f t="shared" si="187"/>
        <v>0</v>
      </c>
      <c r="GG97" s="353">
        <f>IF(P97="課税事業者（一般課税）",INT(EJ97*10/110),0)</f>
        <v>0</v>
      </c>
      <c r="GH97" s="286">
        <f t="shared" si="188"/>
        <v>0</v>
      </c>
      <c r="GI97" s="285">
        <f t="shared" si="115"/>
        <v>0</v>
      </c>
      <c r="GJ97" s="286">
        <f t="shared" si="115"/>
        <v>0</v>
      </c>
      <c r="GK97" s="353">
        <f>IF(P97="課税事業者（一般課税）",INT(FC97*10/110),0)</f>
        <v>0</v>
      </c>
      <c r="GL97" s="288">
        <f t="shared" si="189"/>
        <v>0</v>
      </c>
      <c r="GM97" s="694"/>
    </row>
    <row r="98" spans="1:195" ht="20.100000000000001" customHeight="1">
      <c r="A98" s="668"/>
      <c r="B98" s="522"/>
      <c r="C98" s="669"/>
      <c r="D98" s="673"/>
      <c r="E98" s="316" t="s">
        <v>256</v>
      </c>
      <c r="F98" s="675"/>
      <c r="G98" s="541"/>
      <c r="H98" s="497"/>
      <c r="I98" s="697"/>
      <c r="J98" s="699"/>
      <c r="K98" s="552"/>
      <c r="L98" s="541"/>
      <c r="M98" s="704"/>
      <c r="N98" s="467" t="e">
        <f t="shared" si="154"/>
        <v>#DIV/0!</v>
      </c>
      <c r="O98" s="690"/>
      <c r="P98" s="537"/>
      <c r="Q98" s="537"/>
      <c r="R98" s="91"/>
      <c r="S98" s="80" t="str">
        <f>IF(U98="","",VLOOKUP(L97,'リスト（けさない）'!$X$3:$Y$29,2,0))</f>
        <v/>
      </c>
      <c r="T98" s="75">
        <f t="shared" si="155"/>
        <v>0</v>
      </c>
      <c r="U98" s="91"/>
      <c r="V98" s="81">
        <f t="shared" si="131"/>
        <v>0</v>
      </c>
      <c r="W98" s="79"/>
      <c r="X98" s="85">
        <f t="shared" si="156"/>
        <v>0</v>
      </c>
      <c r="Y98" s="83">
        <f t="shared" si="132"/>
        <v>0</v>
      </c>
      <c r="Z98" s="394">
        <f>IF(Q97="初 年 度",Y98,0)</f>
        <v>0</v>
      </c>
      <c r="AA98" s="395">
        <f>IF(Q97="次 年 度",Y98,0)</f>
        <v>0</v>
      </c>
      <c r="AB98" s="443"/>
      <c r="AC98" s="126" t="s">
        <v>208</v>
      </c>
      <c r="AD98" s="75">
        <f t="shared" si="157"/>
        <v>0</v>
      </c>
      <c r="AE98" s="424"/>
      <c r="AF98" s="370"/>
      <c r="AG98" s="91"/>
      <c r="AH98" s="94">
        <f t="shared" si="158"/>
        <v>0</v>
      </c>
      <c r="AI98" s="96">
        <f>IF(AG97&gt;0,INT((AG98-FM98)/2),AF98-FM98)</f>
        <v>0</v>
      </c>
      <c r="AJ98" s="96">
        <f>IF(Q97="初 年 度",AI98,0)</f>
        <v>0</v>
      </c>
      <c r="AK98" s="421">
        <f>IF(Q97="次 年 度",AI98,0)</f>
        <v>0</v>
      </c>
      <c r="AL98" s="443"/>
      <c r="AM98" s="81" t="str">
        <f>IF(AO98="","",VLOOKUP(L97,'リスト（けさない）'!$AA$3:$AB$29,2,0))</f>
        <v/>
      </c>
      <c r="AN98" s="94">
        <f t="shared" si="159"/>
        <v>0</v>
      </c>
      <c r="AO98" s="424"/>
      <c r="AP98" s="106">
        <f t="shared" si="133"/>
        <v>0</v>
      </c>
      <c r="AQ98" s="91"/>
      <c r="AR98" s="110">
        <f t="shared" si="160"/>
        <v>0</v>
      </c>
      <c r="AS98" s="334">
        <f t="shared" si="200"/>
        <v>0</v>
      </c>
      <c r="AT98" s="334">
        <f>IF(Q97="初 年 度",AS98,0)</f>
        <v>0</v>
      </c>
      <c r="AU98" s="337">
        <f>IF(Q97="次 年 度",AS98,0)</f>
        <v>0</v>
      </c>
      <c r="AV98" s="475"/>
      <c r="AW98" s="126" t="s">
        <v>208</v>
      </c>
      <c r="AX98" s="94">
        <f t="shared" si="161"/>
        <v>0</v>
      </c>
      <c r="AY98" s="101"/>
      <c r="AZ98" s="370"/>
      <c r="BA98" s="91"/>
      <c r="BB98" s="94">
        <f t="shared" si="162"/>
        <v>0</v>
      </c>
      <c r="BC98" s="80">
        <f t="shared" si="191"/>
        <v>0</v>
      </c>
      <c r="BD98" s="83">
        <f>IF(Q97="初 年 度",BC98,0)</f>
        <v>0</v>
      </c>
      <c r="BE98" s="122">
        <f>IF(Q97="次 年 度",BC98,0)</f>
        <v>0</v>
      </c>
      <c r="BF98" s="475"/>
      <c r="BG98" s="126" t="s">
        <v>208</v>
      </c>
      <c r="BH98" s="94">
        <f t="shared" si="163"/>
        <v>0</v>
      </c>
      <c r="BI98" s="101"/>
      <c r="BJ98" s="370"/>
      <c r="BK98" s="91"/>
      <c r="BL98" s="94">
        <f t="shared" si="164"/>
        <v>0</v>
      </c>
      <c r="BM98" s="83">
        <f t="shared" si="201"/>
        <v>0</v>
      </c>
      <c r="BN98" s="83">
        <f>IF(Q97="初 年 度",BM98,0)</f>
        <v>0</v>
      </c>
      <c r="BO98" s="122">
        <f>IF(Q97="次 年 度",BM98,0)</f>
        <v>0</v>
      </c>
      <c r="BP98" s="475"/>
      <c r="BQ98" s="378" t="s">
        <v>208</v>
      </c>
      <c r="BR98" s="94">
        <f t="shared" si="165"/>
        <v>0</v>
      </c>
      <c r="BS98" s="101"/>
      <c r="BT98" s="370"/>
      <c r="BU98" s="91"/>
      <c r="BV98" s="94">
        <f t="shared" si="166"/>
        <v>0</v>
      </c>
      <c r="BW98" s="83">
        <f t="shared" si="202"/>
        <v>0</v>
      </c>
      <c r="BX98" s="83">
        <f>IF(Q97="初 年 度",BW98,0)</f>
        <v>0</v>
      </c>
      <c r="BY98" s="120">
        <f>IF(Q97="次 年 度",BW98,0)</f>
        <v>0</v>
      </c>
      <c r="BZ98" s="475"/>
      <c r="CA98" s="126" t="s">
        <v>208</v>
      </c>
      <c r="CB98" s="94">
        <f t="shared" si="192"/>
        <v>0</v>
      </c>
      <c r="CC98" s="101"/>
      <c r="CD98" s="370"/>
      <c r="CE98" s="91"/>
      <c r="CF98" s="94">
        <f t="shared" si="167"/>
        <v>0</v>
      </c>
      <c r="CG98" s="83">
        <f t="shared" si="193"/>
        <v>0</v>
      </c>
      <c r="CH98" s="83">
        <f>IF(Q97="初 年 度",CG98,0)</f>
        <v>0</v>
      </c>
      <c r="CI98" s="120">
        <f>IF(Q97="次 年 度",CG98,0)</f>
        <v>0</v>
      </c>
      <c r="CJ98" s="69">
        <f t="shared" si="134"/>
        <v>0</v>
      </c>
      <c r="CK98" s="81">
        <f t="shared" si="135"/>
        <v>0</v>
      </c>
      <c r="CL98" s="81">
        <f t="shared" si="136"/>
        <v>0</v>
      </c>
      <c r="CM98" s="85">
        <f t="shared" si="137"/>
        <v>0</v>
      </c>
      <c r="CN98" s="81">
        <f t="shared" si="138"/>
        <v>0</v>
      </c>
      <c r="CO98" s="132">
        <f t="shared" si="139"/>
        <v>0</v>
      </c>
      <c r="CP98" s="475"/>
      <c r="CQ98" s="80" t="str">
        <f>IF(CS98="","",VLOOKUP(L97,'リスト（けさない）'!$AD$3:$AE$29,2,0))</f>
        <v/>
      </c>
      <c r="CR98" s="75">
        <f t="shared" si="168"/>
        <v>0</v>
      </c>
      <c r="CS98" s="101"/>
      <c r="CT98" s="81">
        <f t="shared" si="194"/>
        <v>0</v>
      </c>
      <c r="CU98" s="91"/>
      <c r="CV98" s="81">
        <f t="shared" si="169"/>
        <v>0</v>
      </c>
      <c r="CW98" s="80">
        <f t="shared" si="203"/>
        <v>0</v>
      </c>
      <c r="CX98" s="83">
        <f>IF(Q97="初 年 度",CW98,0)</f>
        <v>0</v>
      </c>
      <c r="CY98" s="120">
        <f>IF(Q97="次 年 度",CW98,0)</f>
        <v>0</v>
      </c>
      <c r="CZ98" s="475"/>
      <c r="DA98" s="126" t="s">
        <v>208</v>
      </c>
      <c r="DB98" s="75">
        <f t="shared" si="170"/>
        <v>0</v>
      </c>
      <c r="DC98" s="101"/>
      <c r="DD98" s="370"/>
      <c r="DE98" s="91"/>
      <c r="DF98" s="94">
        <f t="shared" si="171"/>
        <v>0</v>
      </c>
      <c r="DG98" s="83">
        <f t="shared" si="195"/>
        <v>0</v>
      </c>
      <c r="DH98" s="83">
        <f>IF(Q97="初 年 度",DG98,0)</f>
        <v>0</v>
      </c>
      <c r="DI98" s="120">
        <f>IF(Q97="次 年 度",DG98,0)</f>
        <v>0</v>
      </c>
      <c r="DJ98" s="475"/>
      <c r="DK98" s="126" t="s">
        <v>208</v>
      </c>
      <c r="DL98" s="75">
        <f t="shared" si="172"/>
        <v>0</v>
      </c>
      <c r="DM98" s="101"/>
      <c r="DN98" s="370"/>
      <c r="DO98" s="91"/>
      <c r="DP98" s="94">
        <f t="shared" si="173"/>
        <v>0</v>
      </c>
      <c r="DQ98" s="83">
        <f t="shared" si="204"/>
        <v>0</v>
      </c>
      <c r="DR98" s="83">
        <f>IF(Q97="初 年 度",DQ98,0)</f>
        <v>0</v>
      </c>
      <c r="DS98" s="120">
        <f>IF(Q97="次 年 度",DQ98,0)</f>
        <v>0</v>
      </c>
      <c r="DT98" s="475"/>
      <c r="DU98" s="126" t="s">
        <v>208</v>
      </c>
      <c r="DV98" s="75">
        <f t="shared" si="174"/>
        <v>0</v>
      </c>
      <c r="DW98" s="101"/>
      <c r="DX98" s="370"/>
      <c r="DY98" s="91"/>
      <c r="DZ98" s="94">
        <f t="shared" si="175"/>
        <v>0</v>
      </c>
      <c r="EA98" s="83">
        <f t="shared" si="196"/>
        <v>0</v>
      </c>
      <c r="EB98" s="83">
        <f>IF(Q97="初 年 度",EA98,0)</f>
        <v>0</v>
      </c>
      <c r="EC98" s="120">
        <f>IF(Q97="次 年 度",EA98,0)</f>
        <v>0</v>
      </c>
      <c r="ED98" s="475"/>
      <c r="EE98" s="126" t="s">
        <v>208</v>
      </c>
      <c r="EF98" s="75">
        <f t="shared" si="176"/>
        <v>0</v>
      </c>
      <c r="EG98" s="101"/>
      <c r="EH98" s="370"/>
      <c r="EI98" s="91"/>
      <c r="EJ98" s="94">
        <f t="shared" si="177"/>
        <v>0</v>
      </c>
      <c r="EK98" s="83">
        <f t="shared" si="205"/>
        <v>0</v>
      </c>
      <c r="EL98" s="83">
        <f>IF(Q97="初 年 度",EK98,0)</f>
        <v>0</v>
      </c>
      <c r="EM98" s="120">
        <f>IF(Q97="次 年 度",EK98,0)</f>
        <v>0</v>
      </c>
      <c r="EN98" s="69">
        <f t="shared" si="140"/>
        <v>0</v>
      </c>
      <c r="EO98" s="83">
        <f t="shared" si="141"/>
        <v>0</v>
      </c>
      <c r="EP98" s="85">
        <f t="shared" si="142"/>
        <v>0</v>
      </c>
      <c r="EQ98" s="85">
        <f t="shared" si="143"/>
        <v>0</v>
      </c>
      <c r="ER98" s="85">
        <f t="shared" si="144"/>
        <v>0</v>
      </c>
      <c r="ES98" s="119">
        <f t="shared" si="145"/>
        <v>0</v>
      </c>
      <c r="ET98" s="138">
        <f t="shared" si="146"/>
        <v>0</v>
      </c>
      <c r="EU98" s="123">
        <f t="shared" si="147"/>
        <v>0</v>
      </c>
      <c r="EV98" s="85">
        <f t="shared" si="148"/>
        <v>0</v>
      </c>
      <c r="EW98" s="85">
        <f t="shared" si="149"/>
        <v>0</v>
      </c>
      <c r="EX98" s="81">
        <f t="shared" si="150"/>
        <v>0</v>
      </c>
      <c r="EY98" s="132">
        <f t="shared" si="151"/>
        <v>0</v>
      </c>
      <c r="EZ98" s="71">
        <f>IF(L97="ブルーベリー（普通栽培）",0,220)</f>
        <v>220</v>
      </c>
      <c r="FA98" s="80">
        <f>IF(L97="ブルーベリー（普通栽培）",0,T98+AD98+AN98)</f>
        <v>0</v>
      </c>
      <c r="FB98" s="83">
        <f>IF(L97="ブルーベリー（普通栽培）",0,U98+AE98+AO98)</f>
        <v>0</v>
      </c>
      <c r="FC98" s="85">
        <f t="shared" si="197"/>
        <v>0</v>
      </c>
      <c r="FD98" s="85">
        <f t="shared" si="152"/>
        <v>0</v>
      </c>
      <c r="FE98" s="117">
        <f>IF(Q97="初 年 度",FC98-GK98,0)</f>
        <v>0</v>
      </c>
      <c r="FF98" s="118">
        <f>IF(Q97="次 年 度",FC98-GK98,0)</f>
        <v>0</v>
      </c>
      <c r="FG98" s="138">
        <f t="shared" si="114"/>
        <v>0</v>
      </c>
      <c r="FH98" s="85">
        <f t="shared" si="114"/>
        <v>0</v>
      </c>
      <c r="FI98" s="85">
        <f t="shared" si="114"/>
        <v>0</v>
      </c>
      <c r="FJ98" s="132">
        <f t="shared" si="114"/>
        <v>0</v>
      </c>
      <c r="FK98" s="314">
        <f>IF(P97="課税事業者（一般課税）",INT(V98*10/110)+INT(W98*10/110),0)</f>
        <v>0</v>
      </c>
      <c r="FL98" s="93">
        <f t="shared" si="153"/>
        <v>0</v>
      </c>
      <c r="FM98" s="103">
        <f>IF(P97="課税事業者（一般課税）",INT(AG98*0.0909090909090909),0)</f>
        <v>0</v>
      </c>
      <c r="FN98" s="341">
        <f t="shared" si="178"/>
        <v>0</v>
      </c>
      <c r="FO98" s="350">
        <f>IF(P97="課税事業者（一般課税）",INT(AP98*10/110)+INT(AQ98*10/110),0)</f>
        <v>0</v>
      </c>
      <c r="FP98" s="116">
        <f t="shared" si="179"/>
        <v>0</v>
      </c>
      <c r="FQ98" s="347">
        <f>IF(P97="課税事業者（一般課税）",INT(BA98*10/110),0)</f>
        <v>0</v>
      </c>
      <c r="FR98" s="93">
        <f t="shared" si="180"/>
        <v>0</v>
      </c>
      <c r="FS98" s="355">
        <f>IF(P97="課税事業者（一般課税）",INT(BL98*10/110),0)</f>
        <v>0</v>
      </c>
      <c r="FT98" s="104">
        <f t="shared" si="181"/>
        <v>0</v>
      </c>
      <c r="FU98" s="355">
        <f>IF(P97="課税事業者（一般課税）",INT(BV98*10/110),0)</f>
        <v>0</v>
      </c>
      <c r="FV98" s="116">
        <f t="shared" si="182"/>
        <v>0</v>
      </c>
      <c r="FW98" s="355">
        <f>IF(P97="課税事業者（一般課税）",INT(CF98*10/110),0)</f>
        <v>0</v>
      </c>
      <c r="FX98" s="104">
        <f t="shared" si="183"/>
        <v>0</v>
      </c>
      <c r="FY98" s="347">
        <f>IF(P97="課税事業者（一般課税）",INT(CT98*10/110)+INT(CU98*10/110),0)</f>
        <v>0</v>
      </c>
      <c r="FZ98" s="93">
        <f t="shared" si="184"/>
        <v>0</v>
      </c>
      <c r="GA98" s="355">
        <f>IF(P97="課税事業者（一般課税）",INT(DF98*10/110),0)</f>
        <v>0</v>
      </c>
      <c r="GB98" s="104">
        <f t="shared" si="185"/>
        <v>0</v>
      </c>
      <c r="GC98" s="354">
        <f>IF(P97="課税事業者（一般課税）",INT(DL98*10/110),0)</f>
        <v>0</v>
      </c>
      <c r="GD98" s="93">
        <f t="shared" si="186"/>
        <v>0</v>
      </c>
      <c r="GE98" s="355">
        <f>IF(P97="課税事業者（一般課税）",INT(DZ98*10/110),0)</f>
        <v>0</v>
      </c>
      <c r="GF98" s="116">
        <f t="shared" si="187"/>
        <v>0</v>
      </c>
      <c r="GG98" s="354">
        <f>IF(P97="課税事業者（一般課税）",INT(EJ98*10/110),0)</f>
        <v>0</v>
      </c>
      <c r="GH98" s="116">
        <f t="shared" si="188"/>
        <v>0</v>
      </c>
      <c r="GI98" s="114">
        <f t="shared" si="115"/>
        <v>0</v>
      </c>
      <c r="GJ98" s="116">
        <f t="shared" si="115"/>
        <v>0</v>
      </c>
      <c r="GK98" s="354">
        <f>IF(P97="課税事業者（一般課税）",INT(FC98*10/110),0)</f>
        <v>0</v>
      </c>
      <c r="GL98" s="139">
        <f t="shared" si="189"/>
        <v>0</v>
      </c>
      <c r="GM98" s="695"/>
    </row>
    <row r="99" spans="1:195" ht="20.100000000000001" customHeight="1">
      <c r="A99" s="667" t="str">
        <f t="shared" ref="A99" si="213">+A97</f>
        <v>北海道</v>
      </c>
      <c r="B99" s="521"/>
      <c r="C99" s="629">
        <f t="shared" si="199"/>
        <v>43</v>
      </c>
      <c r="D99" s="685"/>
      <c r="E99" s="317" t="s">
        <v>258</v>
      </c>
      <c r="F99" s="680"/>
      <c r="G99" s="702"/>
      <c r="H99" s="697"/>
      <c r="I99" s="543"/>
      <c r="J99" s="698"/>
      <c r="K99" s="701"/>
      <c r="L99" s="683"/>
      <c r="M99" s="703"/>
      <c r="N99" s="468" t="e">
        <f t="shared" si="154"/>
        <v>#DIV/0!</v>
      </c>
      <c r="O99" s="689" t="str">
        <f>IF(L99="","",VLOOKUP(L99,'リスト（けさない）'!$Q$3:$R$29,2,0))</f>
        <v/>
      </c>
      <c r="P99" s="700"/>
      <c r="Q99" s="700"/>
      <c r="R99" s="473"/>
      <c r="S99" s="251" t="str">
        <f>IF(U99="","",VLOOKUP(L99,'リスト（けさない）'!$X$3:$Y$29,2,0))</f>
        <v/>
      </c>
      <c r="T99" s="243">
        <f t="shared" si="155"/>
        <v>0</v>
      </c>
      <c r="U99" s="255"/>
      <c r="V99" s="245">
        <f t="shared" si="131"/>
        <v>0</v>
      </c>
      <c r="W99" s="246"/>
      <c r="X99" s="247">
        <f t="shared" si="156"/>
        <v>0</v>
      </c>
      <c r="Y99" s="253">
        <f t="shared" si="132"/>
        <v>0</v>
      </c>
      <c r="Z99" s="332">
        <f>IF(Q99="初 年 度",Y99,0)</f>
        <v>0</v>
      </c>
      <c r="AA99" s="333">
        <f>IF(Q99="次 年 度",Y99,0)</f>
        <v>0</v>
      </c>
      <c r="AB99" s="444"/>
      <c r="AC99" s="124" t="s">
        <v>133</v>
      </c>
      <c r="AD99" s="243">
        <f t="shared" si="157"/>
        <v>0</v>
      </c>
      <c r="AE99" s="425"/>
      <c r="AF99" s="369"/>
      <c r="AG99" s="255"/>
      <c r="AH99" s="248">
        <f t="shared" si="158"/>
        <v>0</v>
      </c>
      <c r="AI99" s="339">
        <f>IF(AG99&gt;0,INT((AG99-FM99)/2),AF99-FM99)</f>
        <v>0</v>
      </c>
      <c r="AJ99" s="335">
        <f>IF(Q99="初 年 度",AI99,0)</f>
        <v>0</v>
      </c>
      <c r="AK99" s="420">
        <f>IF(Q99="次 年 度",AI99,0)</f>
        <v>0</v>
      </c>
      <c r="AL99" s="444"/>
      <c r="AM99" s="245" t="str">
        <f>IF(AO99="","",VLOOKUP(L99,'リスト（けさない）'!$AA$3:$AB$29,2,0))</f>
        <v/>
      </c>
      <c r="AN99" s="248">
        <f t="shared" si="159"/>
        <v>0</v>
      </c>
      <c r="AO99" s="425"/>
      <c r="AP99" s="257">
        <f t="shared" si="133"/>
        <v>0</v>
      </c>
      <c r="AQ99" s="255"/>
      <c r="AR99" s="258">
        <f t="shared" si="160"/>
        <v>0</v>
      </c>
      <c r="AS99" s="338">
        <f t="shared" si="200"/>
        <v>0</v>
      </c>
      <c r="AT99" s="332">
        <f>IF(Q99="初 年 度",AS99,0)</f>
        <v>0</v>
      </c>
      <c r="AU99" s="333">
        <f>IF(Q99="次 年 度",AS99,0)</f>
        <v>0</v>
      </c>
      <c r="AV99" s="476"/>
      <c r="AW99" s="124" t="s">
        <v>208</v>
      </c>
      <c r="AX99" s="248">
        <f t="shared" si="161"/>
        <v>0</v>
      </c>
      <c r="AY99" s="244"/>
      <c r="AZ99" s="369"/>
      <c r="BA99" s="255"/>
      <c r="BB99" s="248">
        <f t="shared" si="162"/>
        <v>0</v>
      </c>
      <c r="BC99" s="338">
        <f t="shared" si="191"/>
        <v>0</v>
      </c>
      <c r="BD99" s="332">
        <f>IF(Q99="初 年 度",BC99,0)</f>
        <v>0</v>
      </c>
      <c r="BE99" s="438">
        <f>IF(Q99="次 年 度",BC99,0)</f>
        <v>0</v>
      </c>
      <c r="BF99" s="476"/>
      <c r="BG99" s="124" t="s">
        <v>208</v>
      </c>
      <c r="BH99" s="248">
        <f t="shared" si="163"/>
        <v>0</v>
      </c>
      <c r="BI99" s="244"/>
      <c r="BJ99" s="369"/>
      <c r="BK99" s="255"/>
      <c r="BL99" s="248">
        <f t="shared" si="164"/>
        <v>0</v>
      </c>
      <c r="BM99" s="339">
        <f t="shared" si="201"/>
        <v>0</v>
      </c>
      <c r="BN99" s="335">
        <f>IF(Q99="初 年 度",BM99,0)</f>
        <v>0</v>
      </c>
      <c r="BO99" s="420">
        <f>IF(Q99="次 年 度",BM99,0)</f>
        <v>0</v>
      </c>
      <c r="BP99" s="476"/>
      <c r="BQ99" s="376" t="s">
        <v>208</v>
      </c>
      <c r="BR99" s="248">
        <f t="shared" si="165"/>
        <v>0</v>
      </c>
      <c r="BS99" s="244"/>
      <c r="BT99" s="369"/>
      <c r="BU99" s="88"/>
      <c r="BV99" s="95">
        <f t="shared" si="166"/>
        <v>0</v>
      </c>
      <c r="BW99" s="339">
        <f t="shared" si="202"/>
        <v>0</v>
      </c>
      <c r="BX99" s="335">
        <f>IF(Q99="初 年 度",BW99,0)</f>
        <v>0</v>
      </c>
      <c r="BY99" s="336">
        <f>IF(Q99="次 年 度",BW99,0)</f>
        <v>0</v>
      </c>
      <c r="BZ99" s="476"/>
      <c r="CA99" s="124" t="s">
        <v>208</v>
      </c>
      <c r="CB99" s="248">
        <f t="shared" si="192"/>
        <v>0</v>
      </c>
      <c r="CC99" s="244"/>
      <c r="CD99" s="369"/>
      <c r="CE99" s="255"/>
      <c r="CF99" s="248">
        <f t="shared" si="167"/>
        <v>0</v>
      </c>
      <c r="CG99" s="338">
        <f t="shared" si="193"/>
        <v>0</v>
      </c>
      <c r="CH99" s="332">
        <f>IF(Q99="初 年 度",CG99,0)</f>
        <v>0</v>
      </c>
      <c r="CI99" s="333">
        <f>IF(Q99="次 年 度",CG99,0)</f>
        <v>0</v>
      </c>
      <c r="CJ99" s="256">
        <f t="shared" si="134"/>
        <v>0</v>
      </c>
      <c r="CK99" s="245">
        <f t="shared" si="135"/>
        <v>0</v>
      </c>
      <c r="CL99" s="245">
        <f t="shared" si="136"/>
        <v>0</v>
      </c>
      <c r="CM99" s="247">
        <f t="shared" si="137"/>
        <v>0</v>
      </c>
      <c r="CN99" s="245">
        <f t="shared" si="138"/>
        <v>0</v>
      </c>
      <c r="CO99" s="266">
        <f t="shared" si="139"/>
        <v>0</v>
      </c>
      <c r="CP99" s="476"/>
      <c r="CQ99" s="251" t="str">
        <f>IF(CS99="","",VLOOKUP(L99,'リスト（けさない）'!$AD$3:$AE$29,2,0))</f>
        <v/>
      </c>
      <c r="CR99" s="243">
        <f t="shared" si="168"/>
        <v>0</v>
      </c>
      <c r="CS99" s="244"/>
      <c r="CT99" s="245">
        <f t="shared" si="194"/>
        <v>0</v>
      </c>
      <c r="CU99" s="255"/>
      <c r="CV99" s="245">
        <f t="shared" si="169"/>
        <v>0</v>
      </c>
      <c r="CW99" s="339">
        <f t="shared" si="203"/>
        <v>0</v>
      </c>
      <c r="CX99" s="335">
        <f>IF(Q99="初 年 度",CW99,0)</f>
        <v>0</v>
      </c>
      <c r="CY99" s="336">
        <f>IF(Q99="次 年 度",CW99,0)</f>
        <v>0</v>
      </c>
      <c r="CZ99" s="476"/>
      <c r="DA99" s="124" t="s">
        <v>133</v>
      </c>
      <c r="DB99" s="243">
        <f t="shared" si="170"/>
        <v>0</v>
      </c>
      <c r="DC99" s="244"/>
      <c r="DD99" s="369"/>
      <c r="DE99" s="255"/>
      <c r="DF99" s="248">
        <f t="shared" si="171"/>
        <v>0</v>
      </c>
      <c r="DG99" s="338">
        <f t="shared" si="195"/>
        <v>0</v>
      </c>
      <c r="DH99" s="332">
        <f>IF(Q99="初 年 度",DG99,0)</f>
        <v>0</v>
      </c>
      <c r="DI99" s="333">
        <f>IF(Q99="次 年 度",DG99,0)</f>
        <v>0</v>
      </c>
      <c r="DJ99" s="476"/>
      <c r="DK99" s="458" t="s">
        <v>133</v>
      </c>
      <c r="DL99" s="243">
        <f t="shared" si="172"/>
        <v>0</v>
      </c>
      <c r="DM99" s="244"/>
      <c r="DN99" s="369"/>
      <c r="DO99" s="255"/>
      <c r="DP99" s="248">
        <f t="shared" si="173"/>
        <v>0</v>
      </c>
      <c r="DQ99" s="339">
        <f t="shared" si="204"/>
        <v>0</v>
      </c>
      <c r="DR99" s="335">
        <f>IF(Q99="初 年 度",DQ99,0)</f>
        <v>0</v>
      </c>
      <c r="DS99" s="336">
        <f>IF(Q99="次 年 度",DQ99,0)</f>
        <v>0</v>
      </c>
      <c r="DT99" s="476"/>
      <c r="DU99" s="458" t="s">
        <v>133</v>
      </c>
      <c r="DV99" s="243">
        <f t="shared" si="174"/>
        <v>0</v>
      </c>
      <c r="DW99" s="244"/>
      <c r="DX99" s="369"/>
      <c r="DY99" s="255"/>
      <c r="DZ99" s="248">
        <f t="shared" si="175"/>
        <v>0</v>
      </c>
      <c r="EA99" s="338">
        <f t="shared" si="196"/>
        <v>0</v>
      </c>
      <c r="EB99" s="332">
        <f>IF(Q99="初 年 度",EA99,0)</f>
        <v>0</v>
      </c>
      <c r="EC99" s="333">
        <f>IF(Q99="次 年 度",EA99,0)</f>
        <v>0</v>
      </c>
      <c r="ED99" s="476"/>
      <c r="EE99" s="458" t="s">
        <v>133</v>
      </c>
      <c r="EF99" s="243">
        <f t="shared" si="176"/>
        <v>0</v>
      </c>
      <c r="EG99" s="244"/>
      <c r="EH99" s="369"/>
      <c r="EI99" s="255"/>
      <c r="EJ99" s="248">
        <f t="shared" si="177"/>
        <v>0</v>
      </c>
      <c r="EK99" s="339">
        <f t="shared" si="205"/>
        <v>0</v>
      </c>
      <c r="EL99" s="335">
        <f>IF(Q99="初 年 度",EK99,0)</f>
        <v>0</v>
      </c>
      <c r="EM99" s="336">
        <f>IF(Q99="次 年 度",EK99,0)</f>
        <v>0</v>
      </c>
      <c r="EN99" s="256">
        <f t="shared" si="140"/>
        <v>0</v>
      </c>
      <c r="EO99" s="247">
        <f t="shared" si="141"/>
        <v>0</v>
      </c>
      <c r="EP99" s="247">
        <f t="shared" si="142"/>
        <v>0</v>
      </c>
      <c r="EQ99" s="247">
        <f t="shared" si="143"/>
        <v>0</v>
      </c>
      <c r="ER99" s="247">
        <f t="shared" si="144"/>
        <v>0</v>
      </c>
      <c r="ES99" s="259">
        <f t="shared" si="145"/>
        <v>0</v>
      </c>
      <c r="ET99" s="272">
        <f t="shared" si="146"/>
        <v>0</v>
      </c>
      <c r="EU99" s="264">
        <f t="shared" si="147"/>
        <v>0</v>
      </c>
      <c r="EV99" s="247">
        <f t="shared" si="148"/>
        <v>0</v>
      </c>
      <c r="EW99" s="247">
        <f t="shared" si="149"/>
        <v>0</v>
      </c>
      <c r="EX99" s="245">
        <f t="shared" si="150"/>
        <v>0</v>
      </c>
      <c r="EY99" s="266">
        <f t="shared" si="151"/>
        <v>0</v>
      </c>
      <c r="EZ99" s="383">
        <f>IF(L99="ブルーベリー（普通栽培）",0,220)</f>
        <v>220</v>
      </c>
      <c r="FA99" s="247">
        <f>IF(L99="ブルーベリー（普通栽培）",0,T99+AD99+AN99)</f>
        <v>0</v>
      </c>
      <c r="FB99" s="247">
        <f>IF(L99="ブルーベリー（普通栽培）",0,U99+AE99+AO99)</f>
        <v>0</v>
      </c>
      <c r="FC99" s="247">
        <f t="shared" si="197"/>
        <v>0</v>
      </c>
      <c r="FD99" s="247">
        <f t="shared" si="152"/>
        <v>0</v>
      </c>
      <c r="FE99" s="247">
        <f>IF(Q99="初 年 度",FC99-GK99,0)</f>
        <v>0</v>
      </c>
      <c r="FF99" s="259">
        <f>IF(Q99="次 年 度",FC99-GK99,0)</f>
        <v>0</v>
      </c>
      <c r="FG99" s="135">
        <f t="shared" si="114"/>
        <v>0</v>
      </c>
      <c r="FH99" s="82">
        <f t="shared" si="114"/>
        <v>0</v>
      </c>
      <c r="FI99" s="82">
        <f t="shared" si="114"/>
        <v>0</v>
      </c>
      <c r="FJ99" s="129">
        <f t="shared" si="114"/>
        <v>0</v>
      </c>
      <c r="FK99" s="228">
        <f>IF(P99="課税事業者（一般課税）",INT(V99*10/110)+INT(W99*10/110),0)</f>
        <v>0</v>
      </c>
      <c r="FL99" s="277">
        <f t="shared" si="153"/>
        <v>0</v>
      </c>
      <c r="FM99" s="278">
        <f>IF(P99="課税事業者（一般課税）",INT(AG99*0.0909090909090909),0)</f>
        <v>0</v>
      </c>
      <c r="FN99" s="342">
        <f t="shared" si="178"/>
        <v>0</v>
      </c>
      <c r="FO99" s="232">
        <f>IF(P99="課税事業者（一般課税）",INT(AP99*10/110)+INT(AQ99*10/110),0)</f>
        <v>0</v>
      </c>
      <c r="FP99" s="281">
        <f t="shared" si="179"/>
        <v>0</v>
      </c>
      <c r="FQ99" s="340">
        <f>IF(P99="課税事業者（一般課税）",INT(BA99*10/110),0)</f>
        <v>0</v>
      </c>
      <c r="FR99" s="277">
        <f t="shared" si="180"/>
        <v>0</v>
      </c>
      <c r="FS99" s="230">
        <f>IF(P99="課税事業者（一般課税）",INT(BL99*10/110),0)</f>
        <v>0</v>
      </c>
      <c r="FT99" s="279">
        <f t="shared" si="181"/>
        <v>0</v>
      </c>
      <c r="FU99" s="230">
        <f>IF(P99="課税事業者（一般課税）",INT(BV99*10/110),0)</f>
        <v>0</v>
      </c>
      <c r="FV99" s="281">
        <f t="shared" si="182"/>
        <v>0</v>
      </c>
      <c r="FW99" s="230">
        <f>IF(P99="課税事業者（一般課税）",INT(CF99*10/110),0)</f>
        <v>0</v>
      </c>
      <c r="FX99" s="279">
        <f t="shared" si="183"/>
        <v>0</v>
      </c>
      <c r="FY99" s="340">
        <f>IF(P99="課税事業者（一般課税）",INT(CT99*10/110)+INT(CU99*10/110),0)</f>
        <v>0</v>
      </c>
      <c r="FZ99" s="277">
        <f t="shared" si="184"/>
        <v>0</v>
      </c>
      <c r="GA99" s="230">
        <f>IF(P99="課税事業者（一般課税）",INT(DF99*10/110),0)</f>
        <v>0</v>
      </c>
      <c r="GB99" s="279">
        <f t="shared" si="185"/>
        <v>0</v>
      </c>
      <c r="GC99" s="353">
        <f>IF(P99="課税事業者（一般課税）",INT(DP99*10/110),0)</f>
        <v>0</v>
      </c>
      <c r="GD99" s="277">
        <f t="shared" si="186"/>
        <v>0</v>
      </c>
      <c r="GE99" s="230">
        <f>IF(P99="課税事業者（一般課税）",INT(DZ99*10/110),0)</f>
        <v>0</v>
      </c>
      <c r="GF99" s="281">
        <f t="shared" si="187"/>
        <v>0</v>
      </c>
      <c r="GG99" s="353">
        <f>IF(P99="課税事業者（一般課税）",INT(EJ99*10/110),0)</f>
        <v>0</v>
      </c>
      <c r="GH99" s="281">
        <f t="shared" si="188"/>
        <v>0</v>
      </c>
      <c r="GI99" s="280">
        <f t="shared" si="115"/>
        <v>0</v>
      </c>
      <c r="GJ99" s="281">
        <f t="shared" si="115"/>
        <v>0</v>
      </c>
      <c r="GK99" s="353">
        <f>IF(P99="課税事業者（一般課税）",INT(FC99*10/110),0)</f>
        <v>0</v>
      </c>
      <c r="GL99" s="287">
        <f t="shared" si="189"/>
        <v>0</v>
      </c>
      <c r="GM99" s="694"/>
    </row>
    <row r="100" spans="1:195" ht="20.100000000000001" customHeight="1">
      <c r="A100" s="668"/>
      <c r="B100" s="522"/>
      <c r="C100" s="669"/>
      <c r="D100" s="673"/>
      <c r="E100" s="316" t="s">
        <v>256</v>
      </c>
      <c r="F100" s="675"/>
      <c r="G100" s="541"/>
      <c r="H100" s="497"/>
      <c r="I100" s="697"/>
      <c r="J100" s="699"/>
      <c r="K100" s="552"/>
      <c r="L100" s="541"/>
      <c r="M100" s="704"/>
      <c r="N100" s="467" t="e">
        <f t="shared" si="154"/>
        <v>#DIV/0!</v>
      </c>
      <c r="O100" s="690"/>
      <c r="P100" s="537"/>
      <c r="Q100" s="537"/>
      <c r="R100" s="89"/>
      <c r="S100" s="80" t="str">
        <f>IF(U100="","",VLOOKUP(L99,'リスト（けさない）'!$X$3:$Y$29,2,0))</f>
        <v/>
      </c>
      <c r="T100" s="74">
        <f t="shared" si="155"/>
        <v>0</v>
      </c>
      <c r="U100" s="89"/>
      <c r="V100" s="80">
        <f t="shared" si="131"/>
        <v>0</v>
      </c>
      <c r="W100" s="78"/>
      <c r="X100" s="83">
        <f t="shared" si="156"/>
        <v>0</v>
      </c>
      <c r="Y100" s="83">
        <f t="shared" si="132"/>
        <v>0</v>
      </c>
      <c r="Z100" s="394">
        <f>IF(Q99="初 年 度",Y100,0)</f>
        <v>0</v>
      </c>
      <c r="AA100" s="395">
        <f>IF(Q99="次 年 度",Y100,0)</f>
        <v>0</v>
      </c>
      <c r="AB100" s="445"/>
      <c r="AC100" s="125" t="s">
        <v>133</v>
      </c>
      <c r="AD100" s="74">
        <f t="shared" si="157"/>
        <v>0</v>
      </c>
      <c r="AE100" s="426"/>
      <c r="AF100" s="370"/>
      <c r="AG100" s="89"/>
      <c r="AH100" s="96">
        <f t="shared" si="158"/>
        <v>0</v>
      </c>
      <c r="AI100" s="96">
        <f>IF(AG99&gt;0,INT((AG100-FM100)/2),AF100-FM100)</f>
        <v>0</v>
      </c>
      <c r="AJ100" s="96">
        <f>IF(Q99="初 年 度",AI100,0)</f>
        <v>0</v>
      </c>
      <c r="AK100" s="421">
        <f>IF(Q99="次 年 度",AI100,0)</f>
        <v>0</v>
      </c>
      <c r="AL100" s="445"/>
      <c r="AM100" s="80" t="str">
        <f>IF(AO100="","",VLOOKUP(L99,'リスト（けさない）'!$AA$3:$AB$29,2,0))</f>
        <v/>
      </c>
      <c r="AN100" s="96">
        <f t="shared" si="159"/>
        <v>0</v>
      </c>
      <c r="AO100" s="426"/>
      <c r="AP100" s="107">
        <f t="shared" si="133"/>
        <v>0</v>
      </c>
      <c r="AQ100" s="89"/>
      <c r="AR100" s="111">
        <f t="shared" si="160"/>
        <v>0</v>
      </c>
      <c r="AS100" s="334">
        <f t="shared" si="200"/>
        <v>0</v>
      </c>
      <c r="AT100" s="334">
        <f>IF(Q99="初 年 度",AS100,0)</f>
        <v>0</v>
      </c>
      <c r="AU100" s="337">
        <f>IF(Q99="次 年 度",AS100,0)</f>
        <v>0</v>
      </c>
      <c r="AV100" s="477"/>
      <c r="AW100" s="125" t="s">
        <v>208</v>
      </c>
      <c r="AX100" s="96">
        <f t="shared" si="161"/>
        <v>0</v>
      </c>
      <c r="AY100" s="100"/>
      <c r="AZ100" s="370"/>
      <c r="BA100" s="89"/>
      <c r="BB100" s="96">
        <f t="shared" si="162"/>
        <v>0</v>
      </c>
      <c r="BC100" s="80">
        <f t="shared" si="191"/>
        <v>0</v>
      </c>
      <c r="BD100" s="83">
        <f>IF(Q99="初 年 度",BC100,0)</f>
        <v>0</v>
      </c>
      <c r="BE100" s="122">
        <f>IF(Q99="次 年 度",BC100,0)</f>
        <v>0</v>
      </c>
      <c r="BF100" s="477"/>
      <c r="BG100" s="125" t="s">
        <v>208</v>
      </c>
      <c r="BH100" s="96">
        <f t="shared" si="163"/>
        <v>0</v>
      </c>
      <c r="BI100" s="100"/>
      <c r="BJ100" s="370"/>
      <c r="BK100" s="89"/>
      <c r="BL100" s="96">
        <f t="shared" si="164"/>
        <v>0</v>
      </c>
      <c r="BM100" s="83">
        <f t="shared" si="201"/>
        <v>0</v>
      </c>
      <c r="BN100" s="83">
        <f>IF(Q99="初 年 度",BM100,0)</f>
        <v>0</v>
      </c>
      <c r="BO100" s="122">
        <f>IF(Q99="次 年 度",BM100,0)</f>
        <v>0</v>
      </c>
      <c r="BP100" s="477"/>
      <c r="BQ100" s="375" t="s">
        <v>208</v>
      </c>
      <c r="BR100" s="96">
        <f t="shared" si="165"/>
        <v>0</v>
      </c>
      <c r="BS100" s="100"/>
      <c r="BT100" s="370"/>
      <c r="BU100" s="89"/>
      <c r="BV100" s="96">
        <f t="shared" si="166"/>
        <v>0</v>
      </c>
      <c r="BW100" s="83">
        <f t="shared" si="202"/>
        <v>0</v>
      </c>
      <c r="BX100" s="83">
        <f>IF(Q99="初 年 度",BW100,0)</f>
        <v>0</v>
      </c>
      <c r="BY100" s="120">
        <f>IF(Q99="次 年 度",BW100,0)</f>
        <v>0</v>
      </c>
      <c r="BZ100" s="477"/>
      <c r="CA100" s="125" t="s">
        <v>228</v>
      </c>
      <c r="CB100" s="96">
        <f t="shared" si="192"/>
        <v>0</v>
      </c>
      <c r="CC100" s="100"/>
      <c r="CD100" s="370"/>
      <c r="CE100" s="89"/>
      <c r="CF100" s="96">
        <f t="shared" si="167"/>
        <v>0</v>
      </c>
      <c r="CG100" s="83">
        <f t="shared" si="193"/>
        <v>0</v>
      </c>
      <c r="CH100" s="83">
        <f>IF(Q99="初 年 度",CG100,0)</f>
        <v>0</v>
      </c>
      <c r="CI100" s="120">
        <f>IF(Q99="次 年 度",CG100,0)</f>
        <v>0</v>
      </c>
      <c r="CJ100" s="71">
        <f t="shared" si="134"/>
        <v>0</v>
      </c>
      <c r="CK100" s="80">
        <f t="shared" si="135"/>
        <v>0</v>
      </c>
      <c r="CL100" s="80">
        <f t="shared" si="136"/>
        <v>0</v>
      </c>
      <c r="CM100" s="83">
        <f t="shared" si="137"/>
        <v>0</v>
      </c>
      <c r="CN100" s="80">
        <f t="shared" si="138"/>
        <v>0</v>
      </c>
      <c r="CO100" s="130">
        <f t="shared" si="139"/>
        <v>0</v>
      </c>
      <c r="CP100" s="477"/>
      <c r="CQ100" s="81" t="str">
        <f>IF(CS100="","",VLOOKUP(L99,'リスト（けさない）'!$AD$3:$AE$29,2,0))</f>
        <v/>
      </c>
      <c r="CR100" s="74">
        <f t="shared" si="168"/>
        <v>0</v>
      </c>
      <c r="CS100" s="100"/>
      <c r="CT100" s="80">
        <f t="shared" si="194"/>
        <v>0</v>
      </c>
      <c r="CU100" s="89"/>
      <c r="CV100" s="80">
        <f t="shared" si="169"/>
        <v>0</v>
      </c>
      <c r="CW100" s="80">
        <f t="shared" si="203"/>
        <v>0</v>
      </c>
      <c r="CX100" s="83">
        <f>IF(Q99="初 年 度",CW100,0)</f>
        <v>0</v>
      </c>
      <c r="CY100" s="120">
        <f>IF(Q99="次 年 度",CW100,0)</f>
        <v>0</v>
      </c>
      <c r="CZ100" s="477"/>
      <c r="DA100" s="125" t="s">
        <v>133</v>
      </c>
      <c r="DB100" s="74">
        <f t="shared" si="170"/>
        <v>0</v>
      </c>
      <c r="DC100" s="100"/>
      <c r="DD100" s="370"/>
      <c r="DE100" s="89"/>
      <c r="DF100" s="96">
        <f t="shared" si="171"/>
        <v>0</v>
      </c>
      <c r="DG100" s="83">
        <f t="shared" si="195"/>
        <v>0</v>
      </c>
      <c r="DH100" s="83">
        <f>IF(Q99="初 年 度",DG100,0)</f>
        <v>0</v>
      </c>
      <c r="DI100" s="120">
        <f>IF(Q99="次 年 度",DG100,0)</f>
        <v>0</v>
      </c>
      <c r="DJ100" s="477"/>
      <c r="DK100" s="125" t="s">
        <v>133</v>
      </c>
      <c r="DL100" s="74">
        <f t="shared" si="172"/>
        <v>0</v>
      </c>
      <c r="DM100" s="100"/>
      <c r="DN100" s="370"/>
      <c r="DO100" s="89"/>
      <c r="DP100" s="96">
        <f t="shared" si="173"/>
        <v>0</v>
      </c>
      <c r="DQ100" s="83">
        <f t="shared" si="204"/>
        <v>0</v>
      </c>
      <c r="DR100" s="83">
        <f>IF(Q99="初 年 度",DQ100,0)</f>
        <v>0</v>
      </c>
      <c r="DS100" s="120">
        <f>IF(Q99="次 年 度",DQ100,0)</f>
        <v>0</v>
      </c>
      <c r="DT100" s="477"/>
      <c r="DU100" s="125" t="s">
        <v>133</v>
      </c>
      <c r="DV100" s="74">
        <f t="shared" si="174"/>
        <v>0</v>
      </c>
      <c r="DW100" s="100"/>
      <c r="DX100" s="370"/>
      <c r="DY100" s="89"/>
      <c r="DZ100" s="96">
        <f t="shared" si="175"/>
        <v>0</v>
      </c>
      <c r="EA100" s="83">
        <f t="shared" si="196"/>
        <v>0</v>
      </c>
      <c r="EB100" s="83">
        <f>IF(Q99="初 年 度",EA100,0)</f>
        <v>0</v>
      </c>
      <c r="EC100" s="120">
        <f>IF(Q99="次 年 度",EA100,0)</f>
        <v>0</v>
      </c>
      <c r="ED100" s="477"/>
      <c r="EE100" s="125" t="s">
        <v>133</v>
      </c>
      <c r="EF100" s="74">
        <f t="shared" si="176"/>
        <v>0</v>
      </c>
      <c r="EG100" s="100"/>
      <c r="EH100" s="370"/>
      <c r="EI100" s="89"/>
      <c r="EJ100" s="96">
        <f t="shared" si="177"/>
        <v>0</v>
      </c>
      <c r="EK100" s="83">
        <f t="shared" si="205"/>
        <v>0</v>
      </c>
      <c r="EL100" s="83">
        <f>IF(Q99="初 年 度",EK100,0)</f>
        <v>0</v>
      </c>
      <c r="EM100" s="120">
        <f>IF(Q99="次 年 度",EK100,0)</f>
        <v>0</v>
      </c>
      <c r="EN100" s="71">
        <f t="shared" si="140"/>
        <v>0</v>
      </c>
      <c r="EO100" s="83">
        <f t="shared" si="141"/>
        <v>0</v>
      </c>
      <c r="EP100" s="83">
        <f t="shared" si="142"/>
        <v>0</v>
      </c>
      <c r="EQ100" s="83">
        <f t="shared" si="143"/>
        <v>0</v>
      </c>
      <c r="ER100" s="83">
        <f t="shared" si="144"/>
        <v>0</v>
      </c>
      <c r="ES100" s="120">
        <f t="shared" si="145"/>
        <v>0</v>
      </c>
      <c r="ET100" s="136">
        <f t="shared" si="146"/>
        <v>0</v>
      </c>
      <c r="EU100" s="122">
        <f t="shared" si="147"/>
        <v>0</v>
      </c>
      <c r="EV100" s="83">
        <f t="shared" si="148"/>
        <v>0</v>
      </c>
      <c r="EW100" s="83">
        <f t="shared" si="149"/>
        <v>0</v>
      </c>
      <c r="EX100" s="80">
        <f t="shared" si="150"/>
        <v>0</v>
      </c>
      <c r="EY100" s="130">
        <f t="shared" si="151"/>
        <v>0</v>
      </c>
      <c r="EZ100" s="71">
        <f>IF(L99="ブルーベリー（普通栽培）",0,220)</f>
        <v>220</v>
      </c>
      <c r="FA100" s="80">
        <f>IF(L99="ブルーベリー（普通栽培）",0,T100+AD100+AN100)</f>
        <v>0</v>
      </c>
      <c r="FB100" s="83">
        <f>IF(L99="ブルーベリー（普通栽培）",0,U100+AE100+AO100)</f>
        <v>0</v>
      </c>
      <c r="FC100" s="83">
        <f t="shared" si="197"/>
        <v>0</v>
      </c>
      <c r="FD100" s="83">
        <f t="shared" si="152"/>
        <v>0</v>
      </c>
      <c r="FE100" s="117">
        <f>IF(Q99="初 年 度",FC100-GK100,0)</f>
        <v>0</v>
      </c>
      <c r="FF100" s="118">
        <f>IF(Q99="次 年 度",FC100-GK100,0)</f>
        <v>0</v>
      </c>
      <c r="FG100" s="136">
        <f t="shared" si="114"/>
        <v>0</v>
      </c>
      <c r="FH100" s="83">
        <f t="shared" si="114"/>
        <v>0</v>
      </c>
      <c r="FI100" s="83">
        <f t="shared" si="114"/>
        <v>0</v>
      </c>
      <c r="FJ100" s="130">
        <f t="shared" si="114"/>
        <v>0</v>
      </c>
      <c r="FK100" s="314">
        <f>IF(P99="課税事業者（一般課税）",INT(V100*10/110)+INT(W100*10/110),0)</f>
        <v>0</v>
      </c>
      <c r="FL100" s="92">
        <f t="shared" si="153"/>
        <v>0</v>
      </c>
      <c r="FM100" s="102">
        <f>IF(P99="課税事業者（一般課税）",INT(AG100*0.0909090909090909),0)</f>
        <v>0</v>
      </c>
      <c r="FN100" s="343">
        <f t="shared" si="178"/>
        <v>0</v>
      </c>
      <c r="FO100" s="350">
        <f>IF(P99="課税事業者（一般課税）",INT(AP100*10/110)+INT(AQ100*10/110),0)</f>
        <v>0</v>
      </c>
      <c r="FP100" s="115">
        <f t="shared" si="179"/>
        <v>0</v>
      </c>
      <c r="FQ100" s="347">
        <f>IF(P99="課税事業者（一般課税）",INT(BA100*10/110),0)</f>
        <v>0</v>
      </c>
      <c r="FR100" s="92">
        <f t="shared" si="180"/>
        <v>0</v>
      </c>
      <c r="FS100" s="355">
        <f>IF(P99="課税事業者（一般課税）",INT(BL100*10/110),0)</f>
        <v>0</v>
      </c>
      <c r="FT100" s="105">
        <f t="shared" si="181"/>
        <v>0</v>
      </c>
      <c r="FU100" s="355">
        <f>IF(P99="課税事業者（一般課税）",INT(BV100*10/110),0)</f>
        <v>0</v>
      </c>
      <c r="FV100" s="115">
        <f t="shared" si="182"/>
        <v>0</v>
      </c>
      <c r="FW100" s="355">
        <f>IF(P99="課税事業者（一般課税）",INT(CF100*10/110),0)</f>
        <v>0</v>
      </c>
      <c r="FX100" s="105">
        <f t="shared" si="183"/>
        <v>0</v>
      </c>
      <c r="FY100" s="347">
        <f>IF(P99="課税事業者（一般課税）",INT(CT100*10/110)+INT(CU100*10/110),0)</f>
        <v>0</v>
      </c>
      <c r="FZ100" s="92">
        <f t="shared" si="184"/>
        <v>0</v>
      </c>
      <c r="GA100" s="355">
        <f>IF(P99="課税事業者（一般課税）",INT(DF100*10/110),0)</f>
        <v>0</v>
      </c>
      <c r="GB100" s="105">
        <f t="shared" si="185"/>
        <v>0</v>
      </c>
      <c r="GC100" s="354">
        <f>IF(P99="課税事業者（一般課税）",INT(DL100*10/110),0)</f>
        <v>0</v>
      </c>
      <c r="GD100" s="92">
        <f t="shared" si="186"/>
        <v>0</v>
      </c>
      <c r="GE100" s="355">
        <f>IF(P99="課税事業者（一般課税）",INT(DZ100*10/110),0)</f>
        <v>0</v>
      </c>
      <c r="GF100" s="115">
        <f t="shared" si="187"/>
        <v>0</v>
      </c>
      <c r="GG100" s="354">
        <f>IF(P99="課税事業者（一般課税）",INT(EJ100*10/110),0)</f>
        <v>0</v>
      </c>
      <c r="GH100" s="115">
        <f t="shared" si="188"/>
        <v>0</v>
      </c>
      <c r="GI100" s="113">
        <f t="shared" si="115"/>
        <v>0</v>
      </c>
      <c r="GJ100" s="115">
        <f t="shared" si="115"/>
        <v>0</v>
      </c>
      <c r="GK100" s="354">
        <f>IF(P99="課税事業者（一般課税）",INT(FC100*10/110),0)</f>
        <v>0</v>
      </c>
      <c r="GL100" s="140">
        <f t="shared" si="189"/>
        <v>0</v>
      </c>
      <c r="GM100" s="695"/>
    </row>
    <row r="101" spans="1:195" ht="20.100000000000001" customHeight="1">
      <c r="A101" s="667" t="str">
        <f t="shared" ref="A101" si="214">+A99</f>
        <v>北海道</v>
      </c>
      <c r="B101" s="521"/>
      <c r="C101" s="629">
        <f t="shared" si="199"/>
        <v>44</v>
      </c>
      <c r="D101" s="685"/>
      <c r="E101" s="317" t="s">
        <v>258</v>
      </c>
      <c r="F101" s="680"/>
      <c r="G101" s="702"/>
      <c r="H101" s="697"/>
      <c r="I101" s="543"/>
      <c r="J101" s="698"/>
      <c r="K101" s="701"/>
      <c r="L101" s="683"/>
      <c r="M101" s="703"/>
      <c r="N101" s="468" t="e">
        <f t="shared" si="154"/>
        <v>#DIV/0!</v>
      </c>
      <c r="O101" s="689" t="str">
        <f>IF(L101="","",VLOOKUP(L101,'リスト（けさない）'!$Q$3:$R$29,2,0))</f>
        <v/>
      </c>
      <c r="P101" s="700"/>
      <c r="Q101" s="700"/>
      <c r="R101" s="473"/>
      <c r="S101" s="251" t="str">
        <f>IF(U101="","",VLOOKUP(L101,'リスト（けさない）'!$X$3:$Y$29,2,0))</f>
        <v/>
      </c>
      <c r="T101" s="243">
        <f t="shared" si="155"/>
        <v>0</v>
      </c>
      <c r="U101" s="255"/>
      <c r="V101" s="245">
        <f t="shared" si="131"/>
        <v>0</v>
      </c>
      <c r="W101" s="246"/>
      <c r="X101" s="247">
        <f t="shared" si="156"/>
        <v>0</v>
      </c>
      <c r="Y101" s="247">
        <f t="shared" si="132"/>
        <v>0</v>
      </c>
      <c r="Z101" s="335">
        <f>IF(Q101="初 年 度",Y101,0)</f>
        <v>0</v>
      </c>
      <c r="AA101" s="336">
        <f>IF(Q101="次 年 度",Y101,0)</f>
        <v>0</v>
      </c>
      <c r="AB101" s="444"/>
      <c r="AC101" s="124" t="s">
        <v>208</v>
      </c>
      <c r="AD101" s="243">
        <f t="shared" si="157"/>
        <v>0</v>
      </c>
      <c r="AE101" s="425"/>
      <c r="AF101" s="369"/>
      <c r="AG101" s="255"/>
      <c r="AH101" s="248">
        <f t="shared" si="158"/>
        <v>0</v>
      </c>
      <c r="AI101" s="339">
        <f>IF(AG101&gt;0,INT((AG101-FM101)/2),AF101-FM101)</f>
        <v>0</v>
      </c>
      <c r="AJ101" s="335">
        <f>IF(Q101="初 年 度",AI101,0)</f>
        <v>0</v>
      </c>
      <c r="AK101" s="420">
        <f>IF(Q101="次 年 度",AI101,0)</f>
        <v>0</v>
      </c>
      <c r="AL101" s="444"/>
      <c r="AM101" s="245" t="str">
        <f>IF(AO101="","",VLOOKUP(L101,'リスト（けさない）'!$AA$3:$AB$29,2,0))</f>
        <v/>
      </c>
      <c r="AN101" s="248">
        <f t="shared" si="159"/>
        <v>0</v>
      </c>
      <c r="AO101" s="425"/>
      <c r="AP101" s="257">
        <f t="shared" si="133"/>
        <v>0</v>
      </c>
      <c r="AQ101" s="255"/>
      <c r="AR101" s="258">
        <f t="shared" si="160"/>
        <v>0</v>
      </c>
      <c r="AS101" s="338">
        <f t="shared" si="200"/>
        <v>0</v>
      </c>
      <c r="AT101" s="332">
        <f>IF(Q101="初 年 度",AS101,0)</f>
        <v>0</v>
      </c>
      <c r="AU101" s="333">
        <f>IF(Q101="次 年 度",AS101,0)</f>
        <v>0</v>
      </c>
      <c r="AV101" s="476"/>
      <c r="AW101" s="124" t="s">
        <v>208</v>
      </c>
      <c r="AX101" s="248">
        <f t="shared" si="161"/>
        <v>0</v>
      </c>
      <c r="AY101" s="244"/>
      <c r="AZ101" s="369"/>
      <c r="BA101" s="255"/>
      <c r="BB101" s="248">
        <f t="shared" si="162"/>
        <v>0</v>
      </c>
      <c r="BC101" s="339">
        <f t="shared" si="191"/>
        <v>0</v>
      </c>
      <c r="BD101" s="335">
        <f>IF(Q101="初 年 度",BC101,0)</f>
        <v>0</v>
      </c>
      <c r="BE101" s="420">
        <f>IF(Q101="次 年 度",BC101,0)</f>
        <v>0</v>
      </c>
      <c r="BF101" s="476"/>
      <c r="BG101" s="124" t="s">
        <v>208</v>
      </c>
      <c r="BH101" s="248">
        <f t="shared" si="163"/>
        <v>0</v>
      </c>
      <c r="BI101" s="244"/>
      <c r="BJ101" s="369"/>
      <c r="BK101" s="255"/>
      <c r="BL101" s="248">
        <f t="shared" si="164"/>
        <v>0</v>
      </c>
      <c r="BM101" s="339">
        <f t="shared" si="201"/>
        <v>0</v>
      </c>
      <c r="BN101" s="335">
        <f>IF(Q101="初 年 度",BM101,0)</f>
        <v>0</v>
      </c>
      <c r="BO101" s="420">
        <f>IF(Q101="次 年 度",BM101,0)</f>
        <v>0</v>
      </c>
      <c r="BP101" s="476"/>
      <c r="BQ101" s="376" t="s">
        <v>208</v>
      </c>
      <c r="BR101" s="248">
        <f t="shared" si="165"/>
        <v>0</v>
      </c>
      <c r="BS101" s="244"/>
      <c r="BT101" s="369"/>
      <c r="BU101" s="88"/>
      <c r="BV101" s="95">
        <f t="shared" si="166"/>
        <v>0</v>
      </c>
      <c r="BW101" s="339">
        <f t="shared" si="202"/>
        <v>0</v>
      </c>
      <c r="BX101" s="335">
        <f>IF(Q101="初 年 度",BW101,0)</f>
        <v>0</v>
      </c>
      <c r="BY101" s="336">
        <f>IF(Q101="次 年 度",BW101,0)</f>
        <v>0</v>
      </c>
      <c r="BZ101" s="476"/>
      <c r="CA101" s="124" t="s">
        <v>208</v>
      </c>
      <c r="CB101" s="248">
        <f t="shared" si="192"/>
        <v>0</v>
      </c>
      <c r="CC101" s="244"/>
      <c r="CD101" s="369"/>
      <c r="CE101" s="255"/>
      <c r="CF101" s="248">
        <f t="shared" si="167"/>
        <v>0</v>
      </c>
      <c r="CG101" s="338">
        <f t="shared" si="193"/>
        <v>0</v>
      </c>
      <c r="CH101" s="332">
        <f>IF(Q101="初 年 度",CG101,0)</f>
        <v>0</v>
      </c>
      <c r="CI101" s="333">
        <f>IF(Q101="次 年 度",CG101,0)</f>
        <v>0</v>
      </c>
      <c r="CJ101" s="256">
        <f t="shared" si="134"/>
        <v>0</v>
      </c>
      <c r="CK101" s="245">
        <f t="shared" si="135"/>
        <v>0</v>
      </c>
      <c r="CL101" s="245">
        <f t="shared" si="136"/>
        <v>0</v>
      </c>
      <c r="CM101" s="247">
        <f t="shared" si="137"/>
        <v>0</v>
      </c>
      <c r="CN101" s="245">
        <f t="shared" si="138"/>
        <v>0</v>
      </c>
      <c r="CO101" s="266">
        <f t="shared" si="139"/>
        <v>0</v>
      </c>
      <c r="CP101" s="476"/>
      <c r="CQ101" s="245" t="str">
        <f>IF(CS101="","",VLOOKUP(L101,'リスト（けさない）'!$AD$3:$AE$29,2,0))</f>
        <v/>
      </c>
      <c r="CR101" s="267">
        <f t="shared" si="168"/>
        <v>0</v>
      </c>
      <c r="CS101" s="244"/>
      <c r="CT101" s="245">
        <f t="shared" si="194"/>
        <v>0</v>
      </c>
      <c r="CU101" s="255"/>
      <c r="CV101" s="245">
        <f t="shared" si="169"/>
        <v>0</v>
      </c>
      <c r="CW101" s="339">
        <f t="shared" si="203"/>
        <v>0</v>
      </c>
      <c r="CX101" s="335">
        <f>IF(Q101="初 年 度",CW101,0)</f>
        <v>0</v>
      </c>
      <c r="CY101" s="336">
        <f>IF(Q101="次 年 度",CW101,0)</f>
        <v>0</v>
      </c>
      <c r="CZ101" s="476"/>
      <c r="DA101" s="124" t="s">
        <v>208</v>
      </c>
      <c r="DB101" s="267">
        <f t="shared" si="170"/>
        <v>0</v>
      </c>
      <c r="DC101" s="244"/>
      <c r="DD101" s="369"/>
      <c r="DE101" s="255"/>
      <c r="DF101" s="248">
        <f t="shared" si="171"/>
        <v>0</v>
      </c>
      <c r="DG101" s="338">
        <f t="shared" si="195"/>
        <v>0</v>
      </c>
      <c r="DH101" s="332">
        <f>IF(Q101="初 年 度",DG101,0)</f>
        <v>0</v>
      </c>
      <c r="DI101" s="333">
        <f>IF(Q101="次 年 度",DG101,0)</f>
        <v>0</v>
      </c>
      <c r="DJ101" s="476"/>
      <c r="DK101" s="458" t="s">
        <v>208</v>
      </c>
      <c r="DL101" s="267">
        <f t="shared" si="172"/>
        <v>0</v>
      </c>
      <c r="DM101" s="244"/>
      <c r="DN101" s="369"/>
      <c r="DO101" s="255"/>
      <c r="DP101" s="248">
        <f t="shared" si="173"/>
        <v>0</v>
      </c>
      <c r="DQ101" s="339">
        <f t="shared" si="204"/>
        <v>0</v>
      </c>
      <c r="DR101" s="335">
        <f>IF(Q101="初 年 度",DQ101,0)</f>
        <v>0</v>
      </c>
      <c r="DS101" s="336">
        <f>IF(Q101="次 年 度",DQ101,0)</f>
        <v>0</v>
      </c>
      <c r="DT101" s="476"/>
      <c r="DU101" s="458" t="s">
        <v>208</v>
      </c>
      <c r="DV101" s="267">
        <f t="shared" si="174"/>
        <v>0</v>
      </c>
      <c r="DW101" s="244"/>
      <c r="DX101" s="369"/>
      <c r="DY101" s="255"/>
      <c r="DZ101" s="248">
        <f t="shared" si="175"/>
        <v>0</v>
      </c>
      <c r="EA101" s="338">
        <f t="shared" si="196"/>
        <v>0</v>
      </c>
      <c r="EB101" s="332">
        <f>IF(Q101="初 年 度",EA101,0)</f>
        <v>0</v>
      </c>
      <c r="EC101" s="333">
        <f>IF(Q101="次 年 度",EA101,0)</f>
        <v>0</v>
      </c>
      <c r="ED101" s="476"/>
      <c r="EE101" s="458" t="s">
        <v>208</v>
      </c>
      <c r="EF101" s="267">
        <f t="shared" si="176"/>
        <v>0</v>
      </c>
      <c r="EG101" s="244"/>
      <c r="EH101" s="369"/>
      <c r="EI101" s="255"/>
      <c r="EJ101" s="248">
        <f t="shared" si="177"/>
        <v>0</v>
      </c>
      <c r="EK101" s="339">
        <f t="shared" si="205"/>
        <v>0</v>
      </c>
      <c r="EL101" s="335">
        <f>IF(Q101="初 年 度",EK101,0)</f>
        <v>0</v>
      </c>
      <c r="EM101" s="336">
        <f>IF(Q101="次 年 度",EK101,0)</f>
        <v>0</v>
      </c>
      <c r="EN101" s="256">
        <f t="shared" si="140"/>
        <v>0</v>
      </c>
      <c r="EO101" s="247">
        <f t="shared" si="141"/>
        <v>0</v>
      </c>
      <c r="EP101" s="247">
        <f t="shared" si="142"/>
        <v>0</v>
      </c>
      <c r="EQ101" s="247">
        <f t="shared" si="143"/>
        <v>0</v>
      </c>
      <c r="ER101" s="247">
        <f t="shared" si="144"/>
        <v>0</v>
      </c>
      <c r="ES101" s="259">
        <f t="shared" si="145"/>
        <v>0</v>
      </c>
      <c r="ET101" s="272">
        <f t="shared" si="146"/>
        <v>0</v>
      </c>
      <c r="EU101" s="264">
        <f t="shared" si="147"/>
        <v>0</v>
      </c>
      <c r="EV101" s="247">
        <f t="shared" si="148"/>
        <v>0</v>
      </c>
      <c r="EW101" s="247">
        <f t="shared" si="149"/>
        <v>0</v>
      </c>
      <c r="EX101" s="245">
        <f t="shared" si="150"/>
        <v>0</v>
      </c>
      <c r="EY101" s="266">
        <f t="shared" si="151"/>
        <v>0</v>
      </c>
      <c r="EZ101" s="383">
        <f>IF(L101="ブルーベリー（普通栽培）",0,220)</f>
        <v>220</v>
      </c>
      <c r="FA101" s="247">
        <f>IF(L101="ブルーベリー（普通栽培）",0,T101+AD101+AN101)</f>
        <v>0</v>
      </c>
      <c r="FB101" s="247">
        <f>IF(L101="ブルーベリー（普通栽培）",0,U101+AE101+AO101)</f>
        <v>0</v>
      </c>
      <c r="FC101" s="247">
        <f t="shared" si="197"/>
        <v>0</v>
      </c>
      <c r="FD101" s="247">
        <f t="shared" si="152"/>
        <v>0</v>
      </c>
      <c r="FE101" s="247">
        <f>IF(Q101="初 年 度",FC101-GK101,0)</f>
        <v>0</v>
      </c>
      <c r="FF101" s="259">
        <f>IF(Q101="次 年 度",FC101-GK101,0)</f>
        <v>0</v>
      </c>
      <c r="FG101" s="70">
        <f t="shared" si="114"/>
        <v>0</v>
      </c>
      <c r="FH101" s="82">
        <f t="shared" si="114"/>
        <v>0</v>
      </c>
      <c r="FI101" s="82">
        <f t="shared" si="114"/>
        <v>0</v>
      </c>
      <c r="FJ101" s="129">
        <f t="shared" si="114"/>
        <v>0</v>
      </c>
      <c r="FK101" s="228">
        <f>IF(P101="課税事業者（一般課税）",INT(V101*10/110)+INT(W101*10/110),0)</f>
        <v>0</v>
      </c>
      <c r="FL101" s="277">
        <f t="shared" si="153"/>
        <v>0</v>
      </c>
      <c r="FM101" s="278">
        <f>IF(P101="課税事業者（一般課税）",INT(AG101*0.0909090909090909),0)</f>
        <v>0</v>
      </c>
      <c r="FN101" s="342">
        <f t="shared" si="178"/>
        <v>0</v>
      </c>
      <c r="FO101" s="232">
        <f>IF(P101="課税事業者（一般課税）",INT(AP101*10/110)+INT(AQ101*10/110),0)</f>
        <v>0</v>
      </c>
      <c r="FP101" s="281">
        <f t="shared" si="179"/>
        <v>0</v>
      </c>
      <c r="FQ101" s="340">
        <f>IF(P101="課税事業者（一般課税）",INT(BA101*10/110),0)</f>
        <v>0</v>
      </c>
      <c r="FR101" s="277">
        <f t="shared" si="180"/>
        <v>0</v>
      </c>
      <c r="FS101" s="230">
        <f>IF(P101="課税事業者（一般課税）",INT(BL101*10/110),0)</f>
        <v>0</v>
      </c>
      <c r="FT101" s="279">
        <f t="shared" si="181"/>
        <v>0</v>
      </c>
      <c r="FU101" s="230">
        <f>IF(P101="課税事業者（一般課税）",INT(BV101*10/110),0)</f>
        <v>0</v>
      </c>
      <c r="FV101" s="281">
        <f t="shared" si="182"/>
        <v>0</v>
      </c>
      <c r="FW101" s="230">
        <f>IF(P101="課税事業者（一般課税）",INT(CF101*10/110),0)</f>
        <v>0</v>
      </c>
      <c r="FX101" s="279">
        <f t="shared" si="183"/>
        <v>0</v>
      </c>
      <c r="FY101" s="340">
        <f>IF(P101="課税事業者（一般課税）",INT(CT101*10/110)+INT(CU101*10/110),0)</f>
        <v>0</v>
      </c>
      <c r="FZ101" s="277">
        <f t="shared" si="184"/>
        <v>0</v>
      </c>
      <c r="GA101" s="230">
        <f>IF(P101="課税事業者（一般課税）",INT(DF101*10/110),0)</f>
        <v>0</v>
      </c>
      <c r="GB101" s="279">
        <f t="shared" si="185"/>
        <v>0</v>
      </c>
      <c r="GC101" s="353">
        <f>IF(P101="課税事業者（一般課税）",INT(DP101*10/110),0)</f>
        <v>0</v>
      </c>
      <c r="GD101" s="277">
        <f t="shared" si="186"/>
        <v>0</v>
      </c>
      <c r="GE101" s="230">
        <f>IF(P101="課税事業者（一般課税）",INT(DZ101*10/110),0)</f>
        <v>0</v>
      </c>
      <c r="GF101" s="281">
        <f t="shared" si="187"/>
        <v>0</v>
      </c>
      <c r="GG101" s="353">
        <f>IF(P101="課税事業者（一般課税）",INT(EJ101*10/110),0)</f>
        <v>0</v>
      </c>
      <c r="GH101" s="281">
        <f t="shared" si="188"/>
        <v>0</v>
      </c>
      <c r="GI101" s="280">
        <f t="shared" si="115"/>
        <v>0</v>
      </c>
      <c r="GJ101" s="281">
        <f t="shared" si="115"/>
        <v>0</v>
      </c>
      <c r="GK101" s="353">
        <f>IF(P101="課税事業者（一般課税）",INT(FC101*10/110),0)</f>
        <v>0</v>
      </c>
      <c r="GL101" s="287">
        <f t="shared" si="189"/>
        <v>0</v>
      </c>
      <c r="GM101" s="694"/>
    </row>
    <row r="102" spans="1:195" ht="20.100000000000001" customHeight="1">
      <c r="A102" s="668"/>
      <c r="B102" s="522"/>
      <c r="C102" s="669"/>
      <c r="D102" s="673"/>
      <c r="E102" s="316" t="s">
        <v>256</v>
      </c>
      <c r="F102" s="675"/>
      <c r="G102" s="541"/>
      <c r="H102" s="497"/>
      <c r="I102" s="697"/>
      <c r="J102" s="699"/>
      <c r="K102" s="552"/>
      <c r="L102" s="541"/>
      <c r="M102" s="704"/>
      <c r="N102" s="467" t="e">
        <f t="shared" si="154"/>
        <v>#DIV/0!</v>
      </c>
      <c r="O102" s="690"/>
      <c r="P102" s="537"/>
      <c r="Q102" s="537"/>
      <c r="R102" s="89"/>
      <c r="S102" s="80" t="str">
        <f>IF(U102="","",VLOOKUP(L101,'リスト（けさない）'!$X$3:$Y$29,2,0))</f>
        <v/>
      </c>
      <c r="T102" s="74">
        <f t="shared" si="155"/>
        <v>0</v>
      </c>
      <c r="U102" s="89"/>
      <c r="V102" s="80">
        <f t="shared" si="131"/>
        <v>0</v>
      </c>
      <c r="W102" s="78"/>
      <c r="X102" s="83">
        <f t="shared" si="156"/>
        <v>0</v>
      </c>
      <c r="Y102" s="83">
        <f t="shared" si="132"/>
        <v>0</v>
      </c>
      <c r="Z102" s="394">
        <f>IF(Q101="初 年 度",Y102,0)</f>
        <v>0</v>
      </c>
      <c r="AA102" s="395">
        <f>IF(Q101="次 年 度",Y102,0)</f>
        <v>0</v>
      </c>
      <c r="AB102" s="445"/>
      <c r="AC102" s="125" t="s">
        <v>208</v>
      </c>
      <c r="AD102" s="74">
        <f t="shared" si="157"/>
        <v>0</v>
      </c>
      <c r="AE102" s="426"/>
      <c r="AF102" s="370"/>
      <c r="AG102" s="89"/>
      <c r="AH102" s="96">
        <f t="shared" si="158"/>
        <v>0</v>
      </c>
      <c r="AI102" s="96">
        <f>IF(AG101&gt;0,INT((AG102-FM102)/2),AF102-FM102)</f>
        <v>0</v>
      </c>
      <c r="AJ102" s="96">
        <f>IF(Q101="初 年 度",AI102,0)</f>
        <v>0</v>
      </c>
      <c r="AK102" s="421">
        <f>IF(Q101="次 年 度",AI102,0)</f>
        <v>0</v>
      </c>
      <c r="AL102" s="445"/>
      <c r="AM102" s="80" t="str">
        <f>IF(AO102="","",VLOOKUP(L101,'リスト（けさない）'!$AA$3:$AB$29,2,0))</f>
        <v/>
      </c>
      <c r="AN102" s="96">
        <f t="shared" si="159"/>
        <v>0</v>
      </c>
      <c r="AO102" s="426"/>
      <c r="AP102" s="107">
        <f t="shared" si="133"/>
        <v>0</v>
      </c>
      <c r="AQ102" s="89"/>
      <c r="AR102" s="111">
        <f t="shared" si="160"/>
        <v>0</v>
      </c>
      <c r="AS102" s="334">
        <f t="shared" si="200"/>
        <v>0</v>
      </c>
      <c r="AT102" s="334">
        <f>IF(Q101="初 年 度",AS102,0)</f>
        <v>0</v>
      </c>
      <c r="AU102" s="337">
        <f>IF(Q101="次 年 度",AS102,0)</f>
        <v>0</v>
      </c>
      <c r="AV102" s="477"/>
      <c r="AW102" s="125" t="s">
        <v>208</v>
      </c>
      <c r="AX102" s="96">
        <f t="shared" si="161"/>
        <v>0</v>
      </c>
      <c r="AY102" s="100"/>
      <c r="AZ102" s="370"/>
      <c r="BA102" s="89"/>
      <c r="BB102" s="96">
        <f t="shared" si="162"/>
        <v>0</v>
      </c>
      <c r="BC102" s="80">
        <f t="shared" si="191"/>
        <v>0</v>
      </c>
      <c r="BD102" s="83">
        <f>IF(Q101="初 年 度",BC102,0)</f>
        <v>0</v>
      </c>
      <c r="BE102" s="122">
        <f>IF(Q101="次 年 度",BC102,0)</f>
        <v>0</v>
      </c>
      <c r="BF102" s="477"/>
      <c r="BG102" s="125" t="s">
        <v>208</v>
      </c>
      <c r="BH102" s="96">
        <f t="shared" si="163"/>
        <v>0</v>
      </c>
      <c r="BI102" s="100"/>
      <c r="BJ102" s="370"/>
      <c r="BK102" s="89"/>
      <c r="BL102" s="96">
        <f t="shared" si="164"/>
        <v>0</v>
      </c>
      <c r="BM102" s="83">
        <f t="shared" si="201"/>
        <v>0</v>
      </c>
      <c r="BN102" s="83">
        <f>IF(Q101="初 年 度",BM102,0)</f>
        <v>0</v>
      </c>
      <c r="BO102" s="122">
        <f>IF(Q101="次 年 度",BM102,0)</f>
        <v>0</v>
      </c>
      <c r="BP102" s="477"/>
      <c r="BQ102" s="375" t="s">
        <v>208</v>
      </c>
      <c r="BR102" s="96">
        <f t="shared" si="165"/>
        <v>0</v>
      </c>
      <c r="BS102" s="100"/>
      <c r="BT102" s="370"/>
      <c r="BU102" s="89"/>
      <c r="BV102" s="96">
        <f t="shared" si="166"/>
        <v>0</v>
      </c>
      <c r="BW102" s="83">
        <f t="shared" si="202"/>
        <v>0</v>
      </c>
      <c r="BX102" s="83">
        <f>IF(Q101="初 年 度",BW102,0)</f>
        <v>0</v>
      </c>
      <c r="BY102" s="120">
        <f>IF(Q101="次 年 度",BW102,0)</f>
        <v>0</v>
      </c>
      <c r="BZ102" s="477"/>
      <c r="CA102" s="125" t="s">
        <v>208</v>
      </c>
      <c r="CB102" s="96">
        <f t="shared" si="192"/>
        <v>0</v>
      </c>
      <c r="CC102" s="100"/>
      <c r="CD102" s="370"/>
      <c r="CE102" s="89"/>
      <c r="CF102" s="96">
        <f t="shared" si="167"/>
        <v>0</v>
      </c>
      <c r="CG102" s="83">
        <f t="shared" si="193"/>
        <v>0</v>
      </c>
      <c r="CH102" s="83">
        <f>IF(Q101="初 年 度",CG102,0)</f>
        <v>0</v>
      </c>
      <c r="CI102" s="120">
        <f>IF(Q101="次 年 度",CG102,0)</f>
        <v>0</v>
      </c>
      <c r="CJ102" s="71">
        <f t="shared" si="134"/>
        <v>0</v>
      </c>
      <c r="CK102" s="80">
        <f t="shared" si="135"/>
        <v>0</v>
      </c>
      <c r="CL102" s="80">
        <f t="shared" si="136"/>
        <v>0</v>
      </c>
      <c r="CM102" s="83">
        <f t="shared" si="137"/>
        <v>0</v>
      </c>
      <c r="CN102" s="80">
        <f t="shared" si="138"/>
        <v>0</v>
      </c>
      <c r="CO102" s="130">
        <f t="shared" si="139"/>
        <v>0</v>
      </c>
      <c r="CP102" s="477"/>
      <c r="CQ102" s="80" t="str">
        <f>IF(CS102="","",VLOOKUP(L101,'リスト（けさない）'!$AD$3:$AE$29,2,0))</f>
        <v/>
      </c>
      <c r="CR102" s="74">
        <f t="shared" si="168"/>
        <v>0</v>
      </c>
      <c r="CS102" s="100"/>
      <c r="CT102" s="80">
        <f t="shared" si="194"/>
        <v>0</v>
      </c>
      <c r="CU102" s="89"/>
      <c r="CV102" s="80">
        <f t="shared" si="169"/>
        <v>0</v>
      </c>
      <c r="CW102" s="80">
        <f t="shared" si="203"/>
        <v>0</v>
      </c>
      <c r="CX102" s="83">
        <f>IF(Q101="初 年 度",CW102,0)</f>
        <v>0</v>
      </c>
      <c r="CY102" s="120">
        <f>IF(Q101="次 年 度",CW102,0)</f>
        <v>0</v>
      </c>
      <c r="CZ102" s="477"/>
      <c r="DA102" s="125" t="s">
        <v>208</v>
      </c>
      <c r="DB102" s="74">
        <f t="shared" si="170"/>
        <v>0</v>
      </c>
      <c r="DC102" s="100"/>
      <c r="DD102" s="370"/>
      <c r="DE102" s="89"/>
      <c r="DF102" s="96">
        <f t="shared" si="171"/>
        <v>0</v>
      </c>
      <c r="DG102" s="83">
        <f t="shared" si="195"/>
        <v>0</v>
      </c>
      <c r="DH102" s="83">
        <f>IF(Q101="初 年 度",DG102,0)</f>
        <v>0</v>
      </c>
      <c r="DI102" s="120">
        <f>IF(Q101="次 年 度",DG102,0)</f>
        <v>0</v>
      </c>
      <c r="DJ102" s="477"/>
      <c r="DK102" s="125" t="s">
        <v>208</v>
      </c>
      <c r="DL102" s="74">
        <f t="shared" si="172"/>
        <v>0</v>
      </c>
      <c r="DM102" s="100"/>
      <c r="DN102" s="370"/>
      <c r="DO102" s="89"/>
      <c r="DP102" s="96">
        <f t="shared" si="173"/>
        <v>0</v>
      </c>
      <c r="DQ102" s="83">
        <f t="shared" si="204"/>
        <v>0</v>
      </c>
      <c r="DR102" s="83">
        <f>IF(Q101="初 年 度",DQ102,0)</f>
        <v>0</v>
      </c>
      <c r="DS102" s="120">
        <f>IF(Q101="次 年 度",DQ102,0)</f>
        <v>0</v>
      </c>
      <c r="DT102" s="477"/>
      <c r="DU102" s="125" t="s">
        <v>208</v>
      </c>
      <c r="DV102" s="74">
        <f t="shared" si="174"/>
        <v>0</v>
      </c>
      <c r="DW102" s="100"/>
      <c r="DX102" s="370"/>
      <c r="DY102" s="89"/>
      <c r="DZ102" s="96">
        <f t="shared" si="175"/>
        <v>0</v>
      </c>
      <c r="EA102" s="83">
        <f t="shared" si="196"/>
        <v>0</v>
      </c>
      <c r="EB102" s="83">
        <f>IF(Q101="初 年 度",EA102,0)</f>
        <v>0</v>
      </c>
      <c r="EC102" s="120">
        <f>IF(Q101="次 年 度",EA102,0)</f>
        <v>0</v>
      </c>
      <c r="ED102" s="477"/>
      <c r="EE102" s="125" t="s">
        <v>208</v>
      </c>
      <c r="EF102" s="74">
        <f t="shared" si="176"/>
        <v>0</v>
      </c>
      <c r="EG102" s="100"/>
      <c r="EH102" s="370"/>
      <c r="EI102" s="89"/>
      <c r="EJ102" s="96">
        <f t="shared" si="177"/>
        <v>0</v>
      </c>
      <c r="EK102" s="83">
        <f t="shared" si="205"/>
        <v>0</v>
      </c>
      <c r="EL102" s="83">
        <f>IF(Q101="初 年 度",EK102,0)</f>
        <v>0</v>
      </c>
      <c r="EM102" s="120">
        <f>IF(Q101="次 年 度",EK102,0)</f>
        <v>0</v>
      </c>
      <c r="EN102" s="71">
        <f t="shared" si="140"/>
        <v>0</v>
      </c>
      <c r="EO102" s="83">
        <f t="shared" si="141"/>
        <v>0</v>
      </c>
      <c r="EP102" s="83">
        <f t="shared" si="142"/>
        <v>0</v>
      </c>
      <c r="EQ102" s="83">
        <f t="shared" si="143"/>
        <v>0</v>
      </c>
      <c r="ER102" s="83">
        <f t="shared" si="144"/>
        <v>0</v>
      </c>
      <c r="ES102" s="120">
        <f t="shared" si="145"/>
        <v>0</v>
      </c>
      <c r="ET102" s="136">
        <f t="shared" si="146"/>
        <v>0</v>
      </c>
      <c r="EU102" s="122">
        <f t="shared" si="147"/>
        <v>0</v>
      </c>
      <c r="EV102" s="83">
        <f t="shared" si="148"/>
        <v>0</v>
      </c>
      <c r="EW102" s="83">
        <f t="shared" si="149"/>
        <v>0</v>
      </c>
      <c r="EX102" s="80">
        <f t="shared" si="150"/>
        <v>0</v>
      </c>
      <c r="EY102" s="130">
        <f t="shared" si="151"/>
        <v>0</v>
      </c>
      <c r="EZ102" s="71">
        <f>IF(L101="ブルーベリー（普通栽培）",0,220)</f>
        <v>220</v>
      </c>
      <c r="FA102" s="80">
        <f>IF(L101="ブルーベリー（普通栽培）",0,T102+AD102+AN102)</f>
        <v>0</v>
      </c>
      <c r="FB102" s="83">
        <f>IF(L101="ブルーベリー（普通栽培）",0,U102+AE102+AO102)</f>
        <v>0</v>
      </c>
      <c r="FC102" s="83">
        <f t="shared" si="197"/>
        <v>0</v>
      </c>
      <c r="FD102" s="83">
        <f t="shared" si="152"/>
        <v>0</v>
      </c>
      <c r="FE102" s="239">
        <f>IF(Q101="初 年 度",FC102-GK102,0)</f>
        <v>0</v>
      </c>
      <c r="FF102" s="240">
        <f>IF(Q101="次 年 度",FC102-GK102,0)</f>
        <v>0</v>
      </c>
      <c r="FG102" s="71">
        <f t="shared" si="114"/>
        <v>0</v>
      </c>
      <c r="FH102" s="83">
        <f t="shared" si="114"/>
        <v>0</v>
      </c>
      <c r="FI102" s="83">
        <f t="shared" si="114"/>
        <v>0</v>
      </c>
      <c r="FJ102" s="130">
        <f t="shared" si="114"/>
        <v>0</v>
      </c>
      <c r="FK102" s="314">
        <f>IF(P101="課税事業者（一般課税）",INT(V102*10/110)+INT(W102*10/110),0)</f>
        <v>0</v>
      </c>
      <c r="FL102" s="92">
        <f t="shared" si="153"/>
        <v>0</v>
      </c>
      <c r="FM102" s="102">
        <f>IF(P101="課税事業者（一般課税）",INT(AG102*0.0909090909090909),0)</f>
        <v>0</v>
      </c>
      <c r="FN102" s="343">
        <f t="shared" si="178"/>
        <v>0</v>
      </c>
      <c r="FO102" s="350">
        <f>IF(P101="課税事業者（一般課税）",INT(AP102*10/110)+INT(AQ102*10/110),0)</f>
        <v>0</v>
      </c>
      <c r="FP102" s="115">
        <f t="shared" si="179"/>
        <v>0</v>
      </c>
      <c r="FQ102" s="347">
        <f>IF(P101="課税事業者（一般課税）",INT(BA102*10/110),0)</f>
        <v>0</v>
      </c>
      <c r="FR102" s="92">
        <f t="shared" si="180"/>
        <v>0</v>
      </c>
      <c r="FS102" s="355">
        <f>IF(P101="課税事業者（一般課税）",INT(BL102*10/110),0)</f>
        <v>0</v>
      </c>
      <c r="FT102" s="105">
        <f t="shared" si="181"/>
        <v>0</v>
      </c>
      <c r="FU102" s="355">
        <f>IF(P101="課税事業者（一般課税）",INT(BV102*10/110),0)</f>
        <v>0</v>
      </c>
      <c r="FV102" s="115">
        <f t="shared" si="182"/>
        <v>0</v>
      </c>
      <c r="FW102" s="355">
        <f>IF(P101="課税事業者（一般課税）",INT(CF102*10/110),0)</f>
        <v>0</v>
      </c>
      <c r="FX102" s="105">
        <f t="shared" si="183"/>
        <v>0</v>
      </c>
      <c r="FY102" s="347">
        <f>IF(P101="課税事業者（一般課税）",INT(CT102*10/110)+INT(CU102*10/110),0)</f>
        <v>0</v>
      </c>
      <c r="FZ102" s="92">
        <f t="shared" si="184"/>
        <v>0</v>
      </c>
      <c r="GA102" s="355">
        <f>IF(P101="課税事業者（一般課税）",INT(DF102*10/110),0)</f>
        <v>0</v>
      </c>
      <c r="GB102" s="105">
        <f t="shared" si="185"/>
        <v>0</v>
      </c>
      <c r="GC102" s="354">
        <f>IF(P101="課税事業者（一般課税）",INT(DL102*10/110),0)</f>
        <v>0</v>
      </c>
      <c r="GD102" s="92">
        <f t="shared" si="186"/>
        <v>0</v>
      </c>
      <c r="GE102" s="355">
        <f>IF(P101="課税事業者（一般課税）",INT(DZ102*10/110),0)</f>
        <v>0</v>
      </c>
      <c r="GF102" s="115">
        <f t="shared" si="187"/>
        <v>0</v>
      </c>
      <c r="GG102" s="354">
        <f>IF(P101="課税事業者（一般課税）",INT(EJ102*10/110),0)</f>
        <v>0</v>
      </c>
      <c r="GH102" s="115">
        <f t="shared" si="188"/>
        <v>0</v>
      </c>
      <c r="GI102" s="113">
        <f t="shared" si="115"/>
        <v>0</v>
      </c>
      <c r="GJ102" s="115">
        <f t="shared" si="115"/>
        <v>0</v>
      </c>
      <c r="GK102" s="354">
        <f>IF(P101="課税事業者（一般課税）",INT(FC102*10/110),0)</f>
        <v>0</v>
      </c>
      <c r="GL102" s="140">
        <f t="shared" si="189"/>
        <v>0</v>
      </c>
      <c r="GM102" s="695"/>
    </row>
    <row r="103" spans="1:195" ht="20.100000000000001" customHeight="1">
      <c r="A103" s="667" t="str">
        <f t="shared" ref="A103" si="215">+A101</f>
        <v>北海道</v>
      </c>
      <c r="B103" s="521"/>
      <c r="C103" s="629">
        <f t="shared" si="199"/>
        <v>45</v>
      </c>
      <c r="D103" s="685"/>
      <c r="E103" s="317" t="s">
        <v>258</v>
      </c>
      <c r="F103" s="680"/>
      <c r="G103" s="702"/>
      <c r="H103" s="697"/>
      <c r="I103" s="543"/>
      <c r="J103" s="698"/>
      <c r="K103" s="701"/>
      <c r="L103" s="683"/>
      <c r="M103" s="703"/>
      <c r="N103" s="468" t="e">
        <f t="shared" si="154"/>
        <v>#DIV/0!</v>
      </c>
      <c r="O103" s="689" t="str">
        <f>IF(L103="","",VLOOKUP(L103,'リスト（けさない）'!$Q$3:$R$29,2,0))</f>
        <v/>
      </c>
      <c r="P103" s="700"/>
      <c r="Q103" s="700"/>
      <c r="R103" s="460"/>
      <c r="S103" s="251" t="str">
        <f>IF(U103="","",VLOOKUP(L103,'リスト（けさない）'!$X$3:$Y$29,2,0))</f>
        <v/>
      </c>
      <c r="T103" s="249">
        <f t="shared" si="155"/>
        <v>0</v>
      </c>
      <c r="U103" s="260"/>
      <c r="V103" s="251">
        <f t="shared" si="131"/>
        <v>0</v>
      </c>
      <c r="W103" s="252"/>
      <c r="X103" s="253">
        <f t="shared" si="156"/>
        <v>0</v>
      </c>
      <c r="Y103" s="247">
        <f t="shared" si="132"/>
        <v>0</v>
      </c>
      <c r="Z103" s="335">
        <f>IF(Q103="初 年 度",Y103,0)</f>
        <v>0</v>
      </c>
      <c r="AA103" s="336">
        <f>IF(Q103="次 年 度",Y103,0)</f>
        <v>0</v>
      </c>
      <c r="AB103" s="442"/>
      <c r="AC103" s="73" t="s">
        <v>208</v>
      </c>
      <c r="AD103" s="249">
        <f t="shared" si="157"/>
        <v>0</v>
      </c>
      <c r="AE103" s="427"/>
      <c r="AF103" s="369"/>
      <c r="AG103" s="260"/>
      <c r="AH103" s="254">
        <f t="shared" si="158"/>
        <v>0</v>
      </c>
      <c r="AI103" s="339">
        <f>IF(AG103&gt;0,INT((AG103-FM103)/2),AF103-FM103)</f>
        <v>0</v>
      </c>
      <c r="AJ103" s="335">
        <f>IF(Q103="初 年 度",AI103,0)</f>
        <v>0</v>
      </c>
      <c r="AK103" s="420">
        <f>IF(Q103="次 年 度",AI103,0)</f>
        <v>0</v>
      </c>
      <c r="AL103" s="442"/>
      <c r="AM103" s="251" t="str">
        <f>IF(AO103="","",VLOOKUP(L103,'リスト（けさない）'!$AA$3:$AB$29,2,0))</f>
        <v/>
      </c>
      <c r="AN103" s="254">
        <f t="shared" si="159"/>
        <v>0</v>
      </c>
      <c r="AO103" s="427"/>
      <c r="AP103" s="261">
        <f t="shared" si="133"/>
        <v>0</v>
      </c>
      <c r="AQ103" s="260"/>
      <c r="AR103" s="262">
        <f t="shared" si="160"/>
        <v>0</v>
      </c>
      <c r="AS103" s="338">
        <f t="shared" si="200"/>
        <v>0</v>
      </c>
      <c r="AT103" s="332">
        <f>IF(Q103="初 年 度",AS103,0)</f>
        <v>0</v>
      </c>
      <c r="AU103" s="333">
        <f>IF(Q103="次 年 度",AS103,0)</f>
        <v>0</v>
      </c>
      <c r="AV103" s="478"/>
      <c r="AW103" s="73" t="s">
        <v>208</v>
      </c>
      <c r="AX103" s="254">
        <f t="shared" si="161"/>
        <v>0</v>
      </c>
      <c r="AY103" s="250"/>
      <c r="AZ103" s="369"/>
      <c r="BA103" s="260"/>
      <c r="BB103" s="254">
        <f t="shared" si="162"/>
        <v>0</v>
      </c>
      <c r="BC103" s="338">
        <f t="shared" si="191"/>
        <v>0</v>
      </c>
      <c r="BD103" s="332">
        <f>IF(Q103="初 年 度",BC103,0)</f>
        <v>0</v>
      </c>
      <c r="BE103" s="438">
        <f>IF(Q103="次 年 度",BC103,0)</f>
        <v>0</v>
      </c>
      <c r="BF103" s="478"/>
      <c r="BG103" s="73" t="s">
        <v>208</v>
      </c>
      <c r="BH103" s="254">
        <f t="shared" si="163"/>
        <v>0</v>
      </c>
      <c r="BI103" s="250"/>
      <c r="BJ103" s="369"/>
      <c r="BK103" s="260"/>
      <c r="BL103" s="254">
        <f t="shared" si="164"/>
        <v>0</v>
      </c>
      <c r="BM103" s="339">
        <f t="shared" si="201"/>
        <v>0</v>
      </c>
      <c r="BN103" s="335">
        <f>IF(Q103="初 年 度",BM103,0)</f>
        <v>0</v>
      </c>
      <c r="BO103" s="420">
        <f>IF(Q103="次 年 度",BM103,0)</f>
        <v>0</v>
      </c>
      <c r="BP103" s="478"/>
      <c r="BQ103" s="377" t="s">
        <v>208</v>
      </c>
      <c r="BR103" s="254">
        <f t="shared" si="165"/>
        <v>0</v>
      </c>
      <c r="BS103" s="250"/>
      <c r="BT103" s="369"/>
      <c r="BU103" s="90"/>
      <c r="BV103" s="97">
        <f t="shared" si="166"/>
        <v>0</v>
      </c>
      <c r="BW103" s="339">
        <f t="shared" si="202"/>
        <v>0</v>
      </c>
      <c r="BX103" s="335">
        <f>IF(Q103="初 年 度",BW103,0)</f>
        <v>0</v>
      </c>
      <c r="BY103" s="336">
        <f>IF(Q103="次 年 度",BW103,0)</f>
        <v>0</v>
      </c>
      <c r="BZ103" s="478"/>
      <c r="CA103" s="73" t="s">
        <v>208</v>
      </c>
      <c r="CB103" s="254">
        <f t="shared" si="192"/>
        <v>0</v>
      </c>
      <c r="CC103" s="250"/>
      <c r="CD103" s="369"/>
      <c r="CE103" s="90"/>
      <c r="CF103" s="254">
        <f t="shared" si="167"/>
        <v>0</v>
      </c>
      <c r="CG103" s="338">
        <f t="shared" si="193"/>
        <v>0</v>
      </c>
      <c r="CH103" s="332">
        <f>IF(Q103="初 年 度",CG103,0)</f>
        <v>0</v>
      </c>
      <c r="CI103" s="333">
        <f>IF(Q103="次 年 度",CG103,0)</f>
        <v>0</v>
      </c>
      <c r="CJ103" s="242">
        <f t="shared" si="134"/>
        <v>0</v>
      </c>
      <c r="CK103" s="251">
        <f t="shared" si="135"/>
        <v>0</v>
      </c>
      <c r="CL103" s="251">
        <f t="shared" si="136"/>
        <v>0</v>
      </c>
      <c r="CM103" s="253">
        <f t="shared" si="137"/>
        <v>0</v>
      </c>
      <c r="CN103" s="251">
        <f t="shared" si="138"/>
        <v>0</v>
      </c>
      <c r="CO103" s="268">
        <f t="shared" si="139"/>
        <v>0</v>
      </c>
      <c r="CP103" s="478"/>
      <c r="CQ103" s="251" t="str">
        <f>IF(CS103="","",VLOOKUP(L103,'リスト（けさない）'!$AD$3:$AE$29,2,0))</f>
        <v/>
      </c>
      <c r="CR103" s="249">
        <f t="shared" si="168"/>
        <v>0</v>
      </c>
      <c r="CS103" s="250"/>
      <c r="CT103" s="251">
        <f t="shared" si="194"/>
        <v>0</v>
      </c>
      <c r="CU103" s="260"/>
      <c r="CV103" s="251">
        <f t="shared" si="169"/>
        <v>0</v>
      </c>
      <c r="CW103" s="339">
        <f t="shared" si="203"/>
        <v>0</v>
      </c>
      <c r="CX103" s="335">
        <f>IF(Q103="初 年 度",CW103,0)</f>
        <v>0</v>
      </c>
      <c r="CY103" s="336">
        <f>IF(Q103="次 年 度",CW103,0)</f>
        <v>0</v>
      </c>
      <c r="CZ103" s="478"/>
      <c r="DA103" s="73" t="s">
        <v>208</v>
      </c>
      <c r="DB103" s="249">
        <f t="shared" si="170"/>
        <v>0</v>
      </c>
      <c r="DC103" s="250"/>
      <c r="DD103" s="369"/>
      <c r="DE103" s="260"/>
      <c r="DF103" s="254">
        <f t="shared" si="171"/>
        <v>0</v>
      </c>
      <c r="DG103" s="338">
        <f t="shared" si="195"/>
        <v>0</v>
      </c>
      <c r="DH103" s="332">
        <f>IF(Q103="初 年 度",DG103,0)</f>
        <v>0</v>
      </c>
      <c r="DI103" s="333">
        <f>IF(Q103="次 年 度",DG103,0)</f>
        <v>0</v>
      </c>
      <c r="DJ103" s="478"/>
      <c r="DK103" s="456" t="s">
        <v>208</v>
      </c>
      <c r="DL103" s="249">
        <f t="shared" si="172"/>
        <v>0</v>
      </c>
      <c r="DM103" s="250"/>
      <c r="DN103" s="369"/>
      <c r="DO103" s="260"/>
      <c r="DP103" s="254">
        <f t="shared" si="173"/>
        <v>0</v>
      </c>
      <c r="DQ103" s="339">
        <f t="shared" si="204"/>
        <v>0</v>
      </c>
      <c r="DR103" s="335">
        <f>IF(Q103="初 年 度",DQ103,0)</f>
        <v>0</v>
      </c>
      <c r="DS103" s="336">
        <f>IF(Q103="次 年 度",DQ103,0)</f>
        <v>0</v>
      </c>
      <c r="DT103" s="478"/>
      <c r="DU103" s="456" t="s">
        <v>208</v>
      </c>
      <c r="DV103" s="249">
        <f t="shared" si="174"/>
        <v>0</v>
      </c>
      <c r="DW103" s="250"/>
      <c r="DX103" s="369"/>
      <c r="DY103" s="260"/>
      <c r="DZ103" s="254">
        <f t="shared" si="175"/>
        <v>0</v>
      </c>
      <c r="EA103" s="338">
        <f t="shared" si="196"/>
        <v>0</v>
      </c>
      <c r="EB103" s="332">
        <f>IF(Q103="初 年 度",EA103,0)</f>
        <v>0</v>
      </c>
      <c r="EC103" s="333">
        <f>IF(Q103="次 年 度",EA103,0)</f>
        <v>0</v>
      </c>
      <c r="ED103" s="478"/>
      <c r="EE103" s="456" t="s">
        <v>208</v>
      </c>
      <c r="EF103" s="249">
        <f t="shared" si="176"/>
        <v>0</v>
      </c>
      <c r="EG103" s="250"/>
      <c r="EH103" s="369"/>
      <c r="EI103" s="260"/>
      <c r="EJ103" s="254">
        <f t="shared" si="177"/>
        <v>0</v>
      </c>
      <c r="EK103" s="339">
        <f t="shared" si="205"/>
        <v>0</v>
      </c>
      <c r="EL103" s="335">
        <f>IF(Q103="初 年 度",EK103,0)</f>
        <v>0</v>
      </c>
      <c r="EM103" s="336">
        <f>IF(Q103="次 年 度",EK103,0)</f>
        <v>0</v>
      </c>
      <c r="EN103" s="242">
        <f t="shared" si="140"/>
        <v>0</v>
      </c>
      <c r="EO103" s="253">
        <f t="shared" si="141"/>
        <v>0</v>
      </c>
      <c r="EP103" s="253">
        <f t="shared" si="142"/>
        <v>0</v>
      </c>
      <c r="EQ103" s="253">
        <f t="shared" si="143"/>
        <v>0</v>
      </c>
      <c r="ER103" s="253">
        <f t="shared" si="144"/>
        <v>0</v>
      </c>
      <c r="ES103" s="263">
        <f t="shared" si="145"/>
        <v>0</v>
      </c>
      <c r="ET103" s="276">
        <f t="shared" si="146"/>
        <v>0</v>
      </c>
      <c r="EU103" s="265">
        <f t="shared" si="147"/>
        <v>0</v>
      </c>
      <c r="EV103" s="253">
        <f t="shared" si="148"/>
        <v>0</v>
      </c>
      <c r="EW103" s="253">
        <f t="shared" si="149"/>
        <v>0</v>
      </c>
      <c r="EX103" s="251">
        <f t="shared" si="150"/>
        <v>0</v>
      </c>
      <c r="EY103" s="268">
        <f t="shared" si="151"/>
        <v>0</v>
      </c>
      <c r="EZ103" s="383">
        <f>IF(L103="ブルーベリー（普通栽培）",0,220)</f>
        <v>220</v>
      </c>
      <c r="FA103" s="247">
        <f>IF(L103="ブルーベリー（普通栽培）",0,T103+AD103+AN103)</f>
        <v>0</v>
      </c>
      <c r="FB103" s="247">
        <f>IF(L103="ブルーベリー（普通栽培）",0,U103+AE103+AO103)</f>
        <v>0</v>
      </c>
      <c r="FC103" s="253">
        <f t="shared" si="197"/>
        <v>0</v>
      </c>
      <c r="FD103" s="253">
        <f t="shared" si="152"/>
        <v>0</v>
      </c>
      <c r="FE103" s="253">
        <f>IF(Q103="初 年 度",FC103-GK103,0)</f>
        <v>0</v>
      </c>
      <c r="FF103" s="263">
        <f>IF(Q103="次 年 度",FC103-GK103,0)</f>
        <v>0</v>
      </c>
      <c r="FG103" s="137">
        <f t="shared" si="114"/>
        <v>0</v>
      </c>
      <c r="FH103" s="84">
        <f t="shared" si="114"/>
        <v>0</v>
      </c>
      <c r="FI103" s="84">
        <f t="shared" si="114"/>
        <v>0</v>
      </c>
      <c r="FJ103" s="131">
        <f t="shared" si="114"/>
        <v>0</v>
      </c>
      <c r="FK103" s="228">
        <f>IF(P103="課税事業者（一般課税）",INT(V103*10/110)+INT(W103*10/110),0)</f>
        <v>0</v>
      </c>
      <c r="FL103" s="282">
        <f t="shared" si="153"/>
        <v>0</v>
      </c>
      <c r="FM103" s="283">
        <f>IF(P103="課税事業者（一般課税）",INT(AG103*0.0909090909090909),0)</f>
        <v>0</v>
      </c>
      <c r="FN103" s="344">
        <f t="shared" si="178"/>
        <v>0</v>
      </c>
      <c r="FO103" s="232">
        <f>IF(P103="課税事業者（一般課税）",INT(AP103*10/110)+INT(AQ103*10/110),0)</f>
        <v>0</v>
      </c>
      <c r="FP103" s="286">
        <f t="shared" si="179"/>
        <v>0</v>
      </c>
      <c r="FQ103" s="340">
        <f>IF(P103="課税事業者（一般課税）",INT(BA103*10/110),0)</f>
        <v>0</v>
      </c>
      <c r="FR103" s="282">
        <f t="shared" si="180"/>
        <v>0</v>
      </c>
      <c r="FS103" s="230">
        <f>IF(P103="課税事業者（一般課税）",INT(BL103*10/110),0)</f>
        <v>0</v>
      </c>
      <c r="FT103" s="284">
        <f t="shared" si="181"/>
        <v>0</v>
      </c>
      <c r="FU103" s="230">
        <f>IF(P103="課税事業者（一般課税）",INT(BV103*10/110),0)</f>
        <v>0</v>
      </c>
      <c r="FV103" s="286">
        <f t="shared" si="182"/>
        <v>0</v>
      </c>
      <c r="FW103" s="230">
        <f>IF(P103="課税事業者（一般課税）",INT(CF103*10/110),0)</f>
        <v>0</v>
      </c>
      <c r="FX103" s="284">
        <f t="shared" si="183"/>
        <v>0</v>
      </c>
      <c r="FY103" s="340">
        <f>IF(P103="課税事業者（一般課税）",INT(CT103*10/110)+INT(CU103*10/110),0)</f>
        <v>0</v>
      </c>
      <c r="FZ103" s="282">
        <f t="shared" si="184"/>
        <v>0</v>
      </c>
      <c r="GA103" s="230">
        <f>IF(P103="課税事業者（一般課税）",INT(DF103*10/110),0)</f>
        <v>0</v>
      </c>
      <c r="GB103" s="284">
        <f t="shared" si="185"/>
        <v>0</v>
      </c>
      <c r="GC103" s="353">
        <f>IF(P103="課税事業者（一般課税）",INT(DP103*10/110),0)</f>
        <v>0</v>
      </c>
      <c r="GD103" s="282">
        <f t="shared" si="186"/>
        <v>0</v>
      </c>
      <c r="GE103" s="230">
        <f>IF(P103="課税事業者（一般課税）",INT(DZ103*10/110),0)</f>
        <v>0</v>
      </c>
      <c r="GF103" s="286">
        <f t="shared" si="187"/>
        <v>0</v>
      </c>
      <c r="GG103" s="353">
        <f>IF(P103="課税事業者（一般課税）",INT(EJ103*10/110),0)</f>
        <v>0</v>
      </c>
      <c r="GH103" s="286">
        <f t="shared" si="188"/>
        <v>0</v>
      </c>
      <c r="GI103" s="285">
        <f t="shared" si="115"/>
        <v>0</v>
      </c>
      <c r="GJ103" s="286">
        <f t="shared" si="115"/>
        <v>0</v>
      </c>
      <c r="GK103" s="353">
        <f>IF(P103="課税事業者（一般課税）",INT(FC103*10/110),0)</f>
        <v>0</v>
      </c>
      <c r="GL103" s="288">
        <f t="shared" si="189"/>
        <v>0</v>
      </c>
      <c r="GM103" s="694"/>
    </row>
    <row r="104" spans="1:195" ht="20.100000000000001" customHeight="1">
      <c r="A104" s="668"/>
      <c r="B104" s="522"/>
      <c r="C104" s="669"/>
      <c r="D104" s="673"/>
      <c r="E104" s="318" t="s">
        <v>256</v>
      </c>
      <c r="F104" s="675"/>
      <c r="G104" s="541"/>
      <c r="H104" s="497"/>
      <c r="I104" s="697"/>
      <c r="J104" s="699"/>
      <c r="K104" s="552"/>
      <c r="L104" s="541"/>
      <c r="M104" s="704"/>
      <c r="N104" s="467" t="e">
        <f t="shared" si="154"/>
        <v>#DIV/0!</v>
      </c>
      <c r="O104" s="690"/>
      <c r="P104" s="537"/>
      <c r="Q104" s="537"/>
      <c r="R104" s="91"/>
      <c r="S104" s="80" t="str">
        <f>IF(U104="","",VLOOKUP(L103,'リスト（けさない）'!$X$3:$Y$29,2,0))</f>
        <v/>
      </c>
      <c r="T104" s="75">
        <f t="shared" si="155"/>
        <v>0</v>
      </c>
      <c r="U104" s="91"/>
      <c r="V104" s="81">
        <f t="shared" si="131"/>
        <v>0</v>
      </c>
      <c r="W104" s="79"/>
      <c r="X104" s="85">
        <f t="shared" si="156"/>
        <v>0</v>
      </c>
      <c r="Y104" s="83">
        <f t="shared" si="132"/>
        <v>0</v>
      </c>
      <c r="Z104" s="394">
        <f>IF(Q103="初 年 度",Y104,0)</f>
        <v>0</v>
      </c>
      <c r="AA104" s="395">
        <f>IF(Q103="次 年 度",Y104,0)</f>
        <v>0</v>
      </c>
      <c r="AB104" s="443"/>
      <c r="AC104" s="126" t="s">
        <v>208</v>
      </c>
      <c r="AD104" s="75">
        <f t="shared" si="157"/>
        <v>0</v>
      </c>
      <c r="AE104" s="424"/>
      <c r="AF104" s="370"/>
      <c r="AG104" s="91"/>
      <c r="AH104" s="94">
        <f t="shared" si="158"/>
        <v>0</v>
      </c>
      <c r="AI104" s="96">
        <f>IF(AG103&gt;0,INT((AG104-FM104)/2),AF104-FM104)</f>
        <v>0</v>
      </c>
      <c r="AJ104" s="96">
        <f>IF(Q103="初 年 度",AI104,0)</f>
        <v>0</v>
      </c>
      <c r="AK104" s="421">
        <f>IF(Q103="次 年 度",AI104,0)</f>
        <v>0</v>
      </c>
      <c r="AL104" s="443"/>
      <c r="AM104" s="81" t="str">
        <f>IF(AO104="","",VLOOKUP(L103,'リスト（けさない）'!$AA$3:$AB$29,2,0))</f>
        <v/>
      </c>
      <c r="AN104" s="94">
        <f t="shared" si="159"/>
        <v>0</v>
      </c>
      <c r="AO104" s="424"/>
      <c r="AP104" s="106">
        <f t="shared" si="133"/>
        <v>0</v>
      </c>
      <c r="AQ104" s="91"/>
      <c r="AR104" s="110">
        <f t="shared" si="160"/>
        <v>0</v>
      </c>
      <c r="AS104" s="334">
        <f t="shared" si="200"/>
        <v>0</v>
      </c>
      <c r="AT104" s="334">
        <f>IF(Q103="初 年 度",AS104,0)</f>
        <v>0</v>
      </c>
      <c r="AU104" s="337">
        <f>IF(Q103="次 年 度",AS104,0)</f>
        <v>0</v>
      </c>
      <c r="AV104" s="475"/>
      <c r="AW104" s="126" t="s">
        <v>208</v>
      </c>
      <c r="AX104" s="94">
        <f t="shared" si="161"/>
        <v>0</v>
      </c>
      <c r="AY104" s="101"/>
      <c r="AZ104" s="370"/>
      <c r="BA104" s="91"/>
      <c r="BB104" s="94">
        <f t="shared" si="162"/>
        <v>0</v>
      </c>
      <c r="BC104" s="80">
        <f t="shared" si="191"/>
        <v>0</v>
      </c>
      <c r="BD104" s="83">
        <f>IF(Q103="初 年 度",BC104,0)</f>
        <v>0</v>
      </c>
      <c r="BE104" s="462">
        <f>IF(Q103="次 年 度",BC104,0)</f>
        <v>0</v>
      </c>
      <c r="BF104" s="475"/>
      <c r="BG104" s="126" t="s">
        <v>208</v>
      </c>
      <c r="BH104" s="94">
        <f t="shared" si="163"/>
        <v>0</v>
      </c>
      <c r="BI104" s="101"/>
      <c r="BJ104" s="370"/>
      <c r="BK104" s="91"/>
      <c r="BL104" s="94">
        <f t="shared" si="164"/>
        <v>0</v>
      </c>
      <c r="BM104" s="83">
        <f t="shared" si="201"/>
        <v>0</v>
      </c>
      <c r="BN104" s="83">
        <f>IF(Q103="初 年 度",BM104,0)</f>
        <v>0</v>
      </c>
      <c r="BO104" s="122">
        <f>IF(Q103="次 年 度",BM104,0)</f>
        <v>0</v>
      </c>
      <c r="BP104" s="475"/>
      <c r="BQ104" s="378" t="s">
        <v>208</v>
      </c>
      <c r="BR104" s="94">
        <f t="shared" si="165"/>
        <v>0</v>
      </c>
      <c r="BS104" s="101"/>
      <c r="BT104" s="370"/>
      <c r="BU104" s="91"/>
      <c r="BV104" s="94">
        <f t="shared" si="166"/>
        <v>0</v>
      </c>
      <c r="BW104" s="83">
        <f t="shared" si="202"/>
        <v>0</v>
      </c>
      <c r="BX104" s="83">
        <f>IF(Q103="初 年 度",BW104,0)</f>
        <v>0</v>
      </c>
      <c r="BY104" s="120">
        <f>IF(Q103="次 年 度",BW104,0)</f>
        <v>0</v>
      </c>
      <c r="BZ104" s="475"/>
      <c r="CA104" s="126" t="s">
        <v>208</v>
      </c>
      <c r="CB104" s="94">
        <f t="shared" si="192"/>
        <v>0</v>
      </c>
      <c r="CC104" s="101"/>
      <c r="CD104" s="370"/>
      <c r="CE104" s="91"/>
      <c r="CF104" s="94">
        <f t="shared" si="167"/>
        <v>0</v>
      </c>
      <c r="CG104" s="83">
        <f t="shared" si="193"/>
        <v>0</v>
      </c>
      <c r="CH104" s="83">
        <f>IF(Q103="初 年 度",CG104,0)</f>
        <v>0</v>
      </c>
      <c r="CI104" s="120">
        <f>IF(Q103="次 年 度",CG104,0)</f>
        <v>0</v>
      </c>
      <c r="CJ104" s="69">
        <f t="shared" si="134"/>
        <v>0</v>
      </c>
      <c r="CK104" s="81">
        <f t="shared" si="135"/>
        <v>0</v>
      </c>
      <c r="CL104" s="81">
        <f t="shared" si="136"/>
        <v>0</v>
      </c>
      <c r="CM104" s="85">
        <f t="shared" si="137"/>
        <v>0</v>
      </c>
      <c r="CN104" s="81">
        <f t="shared" si="138"/>
        <v>0</v>
      </c>
      <c r="CO104" s="132">
        <f t="shared" si="139"/>
        <v>0</v>
      </c>
      <c r="CP104" s="475"/>
      <c r="CQ104" s="81" t="str">
        <f>IF(CS104="","",VLOOKUP(L103,'リスト（けさない）'!$AD$3:$AE$29,2,0))</f>
        <v/>
      </c>
      <c r="CR104" s="75">
        <f t="shared" si="168"/>
        <v>0</v>
      </c>
      <c r="CS104" s="101"/>
      <c r="CT104" s="81">
        <f t="shared" si="194"/>
        <v>0</v>
      </c>
      <c r="CU104" s="91"/>
      <c r="CV104" s="81">
        <f t="shared" si="169"/>
        <v>0</v>
      </c>
      <c r="CW104" s="80">
        <f t="shared" si="203"/>
        <v>0</v>
      </c>
      <c r="CX104" s="83">
        <f>IF(Q103="初 年 度",CW104,0)</f>
        <v>0</v>
      </c>
      <c r="CY104" s="120">
        <f>IF(Q103="次 年 度",CW104,0)</f>
        <v>0</v>
      </c>
      <c r="CZ104" s="475"/>
      <c r="DA104" s="126" t="s">
        <v>208</v>
      </c>
      <c r="DB104" s="75">
        <f t="shared" si="170"/>
        <v>0</v>
      </c>
      <c r="DC104" s="101"/>
      <c r="DD104" s="370"/>
      <c r="DE104" s="91"/>
      <c r="DF104" s="94">
        <f t="shared" si="171"/>
        <v>0</v>
      </c>
      <c r="DG104" s="83">
        <f t="shared" si="195"/>
        <v>0</v>
      </c>
      <c r="DH104" s="83">
        <f>IF(Q103="初 年 度",DG104,0)</f>
        <v>0</v>
      </c>
      <c r="DI104" s="120">
        <f>IF(Q103="次 年 度",DG104,0)</f>
        <v>0</v>
      </c>
      <c r="DJ104" s="475"/>
      <c r="DK104" s="126" t="s">
        <v>208</v>
      </c>
      <c r="DL104" s="75">
        <f t="shared" si="172"/>
        <v>0</v>
      </c>
      <c r="DM104" s="101"/>
      <c r="DN104" s="370"/>
      <c r="DO104" s="91"/>
      <c r="DP104" s="94">
        <f t="shared" si="173"/>
        <v>0</v>
      </c>
      <c r="DQ104" s="83">
        <f t="shared" si="204"/>
        <v>0</v>
      </c>
      <c r="DR104" s="83">
        <f>IF(Q103="初 年 度",DQ104,0)</f>
        <v>0</v>
      </c>
      <c r="DS104" s="120">
        <f>IF(Q103="次 年 度",DQ104,0)</f>
        <v>0</v>
      </c>
      <c r="DT104" s="475"/>
      <c r="DU104" s="126" t="s">
        <v>208</v>
      </c>
      <c r="DV104" s="75">
        <f t="shared" si="174"/>
        <v>0</v>
      </c>
      <c r="DW104" s="101"/>
      <c r="DX104" s="370"/>
      <c r="DY104" s="91"/>
      <c r="DZ104" s="94">
        <f t="shared" si="175"/>
        <v>0</v>
      </c>
      <c r="EA104" s="83">
        <f t="shared" si="196"/>
        <v>0</v>
      </c>
      <c r="EB104" s="83">
        <f>IF(Q103="初 年 度",EA104,0)</f>
        <v>0</v>
      </c>
      <c r="EC104" s="120">
        <f>IF(Q103="次 年 度",EA104,0)</f>
        <v>0</v>
      </c>
      <c r="ED104" s="475"/>
      <c r="EE104" s="126" t="s">
        <v>208</v>
      </c>
      <c r="EF104" s="75">
        <f t="shared" si="176"/>
        <v>0</v>
      </c>
      <c r="EG104" s="101"/>
      <c r="EH104" s="370"/>
      <c r="EI104" s="91"/>
      <c r="EJ104" s="94">
        <f t="shared" si="177"/>
        <v>0</v>
      </c>
      <c r="EK104" s="83">
        <f t="shared" si="205"/>
        <v>0</v>
      </c>
      <c r="EL104" s="83">
        <f>IF(Q103="初 年 度",EK104,0)</f>
        <v>0</v>
      </c>
      <c r="EM104" s="120">
        <f>IF(Q103="次 年 度",EK104,0)</f>
        <v>0</v>
      </c>
      <c r="EN104" s="69">
        <f t="shared" si="140"/>
        <v>0</v>
      </c>
      <c r="EO104" s="83">
        <f t="shared" si="141"/>
        <v>0</v>
      </c>
      <c r="EP104" s="85">
        <f t="shared" si="142"/>
        <v>0</v>
      </c>
      <c r="EQ104" s="85">
        <f t="shared" si="143"/>
        <v>0</v>
      </c>
      <c r="ER104" s="85">
        <f t="shared" si="144"/>
        <v>0</v>
      </c>
      <c r="ES104" s="119">
        <f t="shared" si="145"/>
        <v>0</v>
      </c>
      <c r="ET104" s="138">
        <f t="shared" si="146"/>
        <v>0</v>
      </c>
      <c r="EU104" s="123">
        <f t="shared" si="147"/>
        <v>0</v>
      </c>
      <c r="EV104" s="85">
        <f t="shared" si="148"/>
        <v>0</v>
      </c>
      <c r="EW104" s="85">
        <f t="shared" si="149"/>
        <v>0</v>
      </c>
      <c r="EX104" s="81">
        <f t="shared" si="150"/>
        <v>0</v>
      </c>
      <c r="EY104" s="132">
        <f t="shared" si="151"/>
        <v>0</v>
      </c>
      <c r="EZ104" s="71">
        <f>IF(L103="ブルーベリー（普通栽培）",0,220)</f>
        <v>220</v>
      </c>
      <c r="FA104" s="80">
        <f>IF(L103="ブルーベリー（普通栽培）",0,T104+AD104+AN104)</f>
        <v>0</v>
      </c>
      <c r="FB104" s="83">
        <f>IF(L103="ブルーベリー（普通栽培）",0,U104+AE104+AO104)</f>
        <v>0</v>
      </c>
      <c r="FC104" s="85">
        <f t="shared" si="197"/>
        <v>0</v>
      </c>
      <c r="FD104" s="85">
        <f t="shared" si="152"/>
        <v>0</v>
      </c>
      <c r="FE104" s="117">
        <f>IF(Q103="初 年 度",FC104-GK104,0)</f>
        <v>0</v>
      </c>
      <c r="FF104" s="118">
        <f>IF(Q103="次 年 度",FC104-GK104,0)</f>
        <v>0</v>
      </c>
      <c r="FG104" s="138">
        <f t="shared" si="114"/>
        <v>0</v>
      </c>
      <c r="FH104" s="85">
        <f t="shared" si="114"/>
        <v>0</v>
      </c>
      <c r="FI104" s="85">
        <f t="shared" si="114"/>
        <v>0</v>
      </c>
      <c r="FJ104" s="132">
        <f t="shared" si="114"/>
        <v>0</v>
      </c>
      <c r="FK104" s="314">
        <f>IF(P103="課税事業者（一般課税）",INT(V104*10/110)+INT(W104*10/110),0)</f>
        <v>0</v>
      </c>
      <c r="FL104" s="93">
        <f t="shared" si="153"/>
        <v>0</v>
      </c>
      <c r="FM104" s="103">
        <f>IF(P103="課税事業者（一般課税）",INT(AG104*0.0909090909090909),0)</f>
        <v>0</v>
      </c>
      <c r="FN104" s="341">
        <f t="shared" si="178"/>
        <v>0</v>
      </c>
      <c r="FO104" s="350">
        <f>IF(P103="課税事業者（一般課税）",INT(AP104*10/110)+INT(AQ104*10/110),0)</f>
        <v>0</v>
      </c>
      <c r="FP104" s="116">
        <f t="shared" si="179"/>
        <v>0</v>
      </c>
      <c r="FQ104" s="347">
        <f>IF(P103="課税事業者（一般課税）",INT(BA104*10/110),0)</f>
        <v>0</v>
      </c>
      <c r="FR104" s="93">
        <f t="shared" si="180"/>
        <v>0</v>
      </c>
      <c r="FS104" s="355">
        <f>IF(P103="課税事業者（一般課税）",INT(BL104*10/110),0)</f>
        <v>0</v>
      </c>
      <c r="FT104" s="104">
        <f t="shared" si="181"/>
        <v>0</v>
      </c>
      <c r="FU104" s="355">
        <f>IF(P103="課税事業者（一般課税）",INT(BV104*10/110),0)</f>
        <v>0</v>
      </c>
      <c r="FV104" s="116">
        <f t="shared" si="182"/>
        <v>0</v>
      </c>
      <c r="FW104" s="355">
        <f>IF(P103="課税事業者（一般課税）",INT(CF104*10/110),0)</f>
        <v>0</v>
      </c>
      <c r="FX104" s="104">
        <f t="shared" si="183"/>
        <v>0</v>
      </c>
      <c r="FY104" s="347">
        <f>IF(P103="課税事業者（一般課税）",INT(CT104*10/110)+INT(CU104*10/110),0)</f>
        <v>0</v>
      </c>
      <c r="FZ104" s="93">
        <f t="shared" si="184"/>
        <v>0</v>
      </c>
      <c r="GA104" s="355">
        <f>IF(P103="課税事業者（一般課税）",INT(DF104*10/110),0)</f>
        <v>0</v>
      </c>
      <c r="GB104" s="104">
        <f t="shared" si="185"/>
        <v>0</v>
      </c>
      <c r="GC104" s="354">
        <f>IF(P103="課税事業者（一般課税）",INT(DL104*10/110),0)</f>
        <v>0</v>
      </c>
      <c r="GD104" s="93">
        <f t="shared" si="186"/>
        <v>0</v>
      </c>
      <c r="GE104" s="355">
        <f>IF(P103="課税事業者（一般課税）",INT(DZ104*10/110),0)</f>
        <v>0</v>
      </c>
      <c r="GF104" s="116">
        <f t="shared" si="187"/>
        <v>0</v>
      </c>
      <c r="GG104" s="354">
        <f>IF(P103="課税事業者（一般課税）",INT(EJ104*10/110),0)</f>
        <v>0</v>
      </c>
      <c r="GH104" s="116">
        <f t="shared" si="188"/>
        <v>0</v>
      </c>
      <c r="GI104" s="114">
        <f t="shared" si="115"/>
        <v>0</v>
      </c>
      <c r="GJ104" s="116">
        <f t="shared" si="115"/>
        <v>0</v>
      </c>
      <c r="GK104" s="354">
        <f>IF(P103="課税事業者（一般課税）",INT(FC104*10/110),0)</f>
        <v>0</v>
      </c>
      <c r="GL104" s="139">
        <f t="shared" si="189"/>
        <v>0</v>
      </c>
      <c r="GM104" s="695"/>
    </row>
    <row r="105" spans="1:195" ht="20.100000000000001" customHeight="1">
      <c r="A105" s="667" t="str">
        <f t="shared" ref="A105" si="216">+A103</f>
        <v>北海道</v>
      </c>
      <c r="B105" s="521"/>
      <c r="C105" s="629">
        <f t="shared" si="199"/>
        <v>46</v>
      </c>
      <c r="D105" s="685"/>
      <c r="E105" s="317" t="s">
        <v>258</v>
      </c>
      <c r="F105" s="680"/>
      <c r="G105" s="702"/>
      <c r="H105" s="697"/>
      <c r="I105" s="543"/>
      <c r="J105" s="698"/>
      <c r="K105" s="701"/>
      <c r="L105" s="683"/>
      <c r="M105" s="703"/>
      <c r="N105" s="468" t="e">
        <f t="shared" si="154"/>
        <v>#DIV/0!</v>
      </c>
      <c r="O105" s="689" t="str">
        <f>IF(L105="","",VLOOKUP(L105,'リスト（けさない）'!$Q$3:$R$29,2,0))</f>
        <v/>
      </c>
      <c r="P105" s="700"/>
      <c r="Q105" s="700"/>
      <c r="R105" s="473"/>
      <c r="S105" s="251" t="str">
        <f>IF(U105="","",VLOOKUP(L105,'リスト（けさない）'!$X$3:$Y$29,2,0))</f>
        <v/>
      </c>
      <c r="T105" s="243">
        <f t="shared" si="155"/>
        <v>0</v>
      </c>
      <c r="U105" s="255"/>
      <c r="V105" s="245">
        <f t="shared" si="131"/>
        <v>0</v>
      </c>
      <c r="W105" s="246"/>
      <c r="X105" s="247">
        <f t="shared" si="156"/>
        <v>0</v>
      </c>
      <c r="Y105" s="253">
        <f t="shared" si="132"/>
        <v>0</v>
      </c>
      <c r="Z105" s="332">
        <f>IF(Q105="初 年 度",Y105,0)</f>
        <v>0</v>
      </c>
      <c r="AA105" s="333">
        <f>IF(Q105="次 年 度",Y105,0)</f>
        <v>0</v>
      </c>
      <c r="AB105" s="444"/>
      <c r="AC105" s="124" t="s">
        <v>133</v>
      </c>
      <c r="AD105" s="243">
        <f t="shared" si="157"/>
        <v>0</v>
      </c>
      <c r="AE105" s="425"/>
      <c r="AF105" s="369"/>
      <c r="AG105" s="255"/>
      <c r="AH105" s="248">
        <f t="shared" si="158"/>
        <v>0</v>
      </c>
      <c r="AI105" s="339">
        <f>IF(AG105&gt;0,INT((AG105-FM105)/2),AF105-FM105)</f>
        <v>0</v>
      </c>
      <c r="AJ105" s="335">
        <f>IF(Q105="初 年 度",AI105,0)</f>
        <v>0</v>
      </c>
      <c r="AK105" s="420">
        <f>IF(Q105="次 年 度",AI105,0)</f>
        <v>0</v>
      </c>
      <c r="AL105" s="444"/>
      <c r="AM105" s="245" t="str">
        <f>IF(AO105="","",VLOOKUP(L105,'リスト（けさない）'!$AA$3:$AB$29,2,0))</f>
        <v/>
      </c>
      <c r="AN105" s="248">
        <f t="shared" si="159"/>
        <v>0</v>
      </c>
      <c r="AO105" s="425"/>
      <c r="AP105" s="257">
        <f t="shared" si="133"/>
        <v>0</v>
      </c>
      <c r="AQ105" s="255"/>
      <c r="AR105" s="258">
        <f t="shared" si="160"/>
        <v>0</v>
      </c>
      <c r="AS105" s="338">
        <f t="shared" si="200"/>
        <v>0</v>
      </c>
      <c r="AT105" s="332">
        <f>IF(Q105="初 年 度",AS105,0)</f>
        <v>0</v>
      </c>
      <c r="AU105" s="333">
        <f>IF(Q105="次 年 度",AS105,0)</f>
        <v>0</v>
      </c>
      <c r="AV105" s="476"/>
      <c r="AW105" s="124" t="s">
        <v>208</v>
      </c>
      <c r="AX105" s="248">
        <f t="shared" si="161"/>
        <v>0</v>
      </c>
      <c r="AY105" s="244"/>
      <c r="AZ105" s="369"/>
      <c r="BA105" s="255"/>
      <c r="BB105" s="248">
        <f t="shared" si="162"/>
        <v>0</v>
      </c>
      <c r="BC105" s="338">
        <f t="shared" si="191"/>
        <v>0</v>
      </c>
      <c r="BD105" s="332">
        <f>IF(Q105="初 年 度",BC105,0)</f>
        <v>0</v>
      </c>
      <c r="BE105" s="438">
        <f>IF(Q105="次 年 度",BC105,0)</f>
        <v>0</v>
      </c>
      <c r="BF105" s="476"/>
      <c r="BG105" s="124" t="s">
        <v>208</v>
      </c>
      <c r="BH105" s="248">
        <f t="shared" si="163"/>
        <v>0</v>
      </c>
      <c r="BI105" s="244"/>
      <c r="BJ105" s="369"/>
      <c r="BK105" s="255"/>
      <c r="BL105" s="248">
        <f t="shared" si="164"/>
        <v>0</v>
      </c>
      <c r="BM105" s="339">
        <f t="shared" si="201"/>
        <v>0</v>
      </c>
      <c r="BN105" s="335">
        <f>IF(Q105="初 年 度",BM105,0)</f>
        <v>0</v>
      </c>
      <c r="BO105" s="420">
        <f>IF(Q105="次 年 度",BM105,0)</f>
        <v>0</v>
      </c>
      <c r="BP105" s="476"/>
      <c r="BQ105" s="376" t="s">
        <v>208</v>
      </c>
      <c r="BR105" s="248">
        <f t="shared" si="165"/>
        <v>0</v>
      </c>
      <c r="BS105" s="244"/>
      <c r="BT105" s="369"/>
      <c r="BU105" s="88"/>
      <c r="BV105" s="95">
        <f t="shared" si="166"/>
        <v>0</v>
      </c>
      <c r="BW105" s="339">
        <f t="shared" si="202"/>
        <v>0</v>
      </c>
      <c r="BX105" s="335">
        <f>IF(Q105="初 年 度",BW105,0)</f>
        <v>0</v>
      </c>
      <c r="BY105" s="336">
        <f>IF(Q105="次 年 度",BW105,0)</f>
        <v>0</v>
      </c>
      <c r="BZ105" s="476"/>
      <c r="CA105" s="124" t="s">
        <v>208</v>
      </c>
      <c r="CB105" s="248">
        <f t="shared" si="192"/>
        <v>0</v>
      </c>
      <c r="CC105" s="244"/>
      <c r="CD105" s="369"/>
      <c r="CE105" s="88"/>
      <c r="CF105" s="248">
        <f t="shared" si="167"/>
        <v>0</v>
      </c>
      <c r="CG105" s="338">
        <f t="shared" si="193"/>
        <v>0</v>
      </c>
      <c r="CH105" s="332">
        <f>IF(Q105="初 年 度",CG105,0)</f>
        <v>0</v>
      </c>
      <c r="CI105" s="333">
        <f>IF(Q105="次 年 度",CG105,0)</f>
        <v>0</v>
      </c>
      <c r="CJ105" s="256">
        <f t="shared" si="134"/>
        <v>0</v>
      </c>
      <c r="CK105" s="245">
        <f t="shared" si="135"/>
        <v>0</v>
      </c>
      <c r="CL105" s="245">
        <f t="shared" si="136"/>
        <v>0</v>
      </c>
      <c r="CM105" s="247">
        <f t="shared" si="137"/>
        <v>0</v>
      </c>
      <c r="CN105" s="245">
        <f t="shared" si="138"/>
        <v>0</v>
      </c>
      <c r="CO105" s="266">
        <f t="shared" si="139"/>
        <v>0</v>
      </c>
      <c r="CP105" s="476"/>
      <c r="CQ105" s="245" t="str">
        <f>IF(CS105="","",VLOOKUP(L105,'リスト（けさない）'!$AD$3:$AE$29,2,0))</f>
        <v/>
      </c>
      <c r="CR105" s="243">
        <f t="shared" si="168"/>
        <v>0</v>
      </c>
      <c r="CS105" s="244"/>
      <c r="CT105" s="245">
        <f t="shared" si="194"/>
        <v>0</v>
      </c>
      <c r="CU105" s="255"/>
      <c r="CV105" s="245">
        <f t="shared" si="169"/>
        <v>0</v>
      </c>
      <c r="CW105" s="339">
        <f t="shared" si="203"/>
        <v>0</v>
      </c>
      <c r="CX105" s="335">
        <f>IF(Q105="初 年 度",CW105,0)</f>
        <v>0</v>
      </c>
      <c r="CY105" s="336">
        <f>IF(Q105="次 年 度",CW105,0)</f>
        <v>0</v>
      </c>
      <c r="CZ105" s="476"/>
      <c r="DA105" s="124" t="s">
        <v>133</v>
      </c>
      <c r="DB105" s="243">
        <f t="shared" si="170"/>
        <v>0</v>
      </c>
      <c r="DC105" s="244"/>
      <c r="DD105" s="369"/>
      <c r="DE105" s="255"/>
      <c r="DF105" s="248">
        <f t="shared" si="171"/>
        <v>0</v>
      </c>
      <c r="DG105" s="338">
        <f t="shared" si="195"/>
        <v>0</v>
      </c>
      <c r="DH105" s="332">
        <f>IF(Q105="初 年 度",DG105,0)</f>
        <v>0</v>
      </c>
      <c r="DI105" s="333">
        <f>IF(Q105="次 年 度",DG105,0)</f>
        <v>0</v>
      </c>
      <c r="DJ105" s="476"/>
      <c r="DK105" s="458" t="s">
        <v>133</v>
      </c>
      <c r="DL105" s="243">
        <f t="shared" si="172"/>
        <v>0</v>
      </c>
      <c r="DM105" s="244"/>
      <c r="DN105" s="369"/>
      <c r="DO105" s="255"/>
      <c r="DP105" s="248">
        <f t="shared" si="173"/>
        <v>0</v>
      </c>
      <c r="DQ105" s="339">
        <f t="shared" si="204"/>
        <v>0</v>
      </c>
      <c r="DR105" s="335">
        <f>IF(Q105="初 年 度",DQ105,0)</f>
        <v>0</v>
      </c>
      <c r="DS105" s="336">
        <f>IF(Q105="次 年 度",DQ105,0)</f>
        <v>0</v>
      </c>
      <c r="DT105" s="476"/>
      <c r="DU105" s="458" t="s">
        <v>133</v>
      </c>
      <c r="DV105" s="243">
        <f t="shared" si="174"/>
        <v>0</v>
      </c>
      <c r="DW105" s="244"/>
      <c r="DX105" s="369"/>
      <c r="DY105" s="255"/>
      <c r="DZ105" s="248">
        <f t="shared" si="175"/>
        <v>0</v>
      </c>
      <c r="EA105" s="338">
        <f t="shared" si="196"/>
        <v>0</v>
      </c>
      <c r="EB105" s="332">
        <f>IF(Q105="初 年 度",EA105,0)</f>
        <v>0</v>
      </c>
      <c r="EC105" s="333">
        <f>IF(Q105="次 年 度",EA105,0)</f>
        <v>0</v>
      </c>
      <c r="ED105" s="476"/>
      <c r="EE105" s="458" t="s">
        <v>133</v>
      </c>
      <c r="EF105" s="243">
        <f t="shared" si="176"/>
        <v>0</v>
      </c>
      <c r="EG105" s="244"/>
      <c r="EH105" s="369"/>
      <c r="EI105" s="255"/>
      <c r="EJ105" s="248">
        <f t="shared" si="177"/>
        <v>0</v>
      </c>
      <c r="EK105" s="339">
        <f t="shared" si="205"/>
        <v>0</v>
      </c>
      <c r="EL105" s="335">
        <f>IF(Q105="初 年 度",EK105,0)</f>
        <v>0</v>
      </c>
      <c r="EM105" s="336">
        <f>IF(Q105="次 年 度",EK105,0)</f>
        <v>0</v>
      </c>
      <c r="EN105" s="256">
        <f t="shared" si="140"/>
        <v>0</v>
      </c>
      <c r="EO105" s="247">
        <f t="shared" si="141"/>
        <v>0</v>
      </c>
      <c r="EP105" s="247">
        <f t="shared" si="142"/>
        <v>0</v>
      </c>
      <c r="EQ105" s="247">
        <f t="shared" si="143"/>
        <v>0</v>
      </c>
      <c r="ER105" s="247">
        <f t="shared" si="144"/>
        <v>0</v>
      </c>
      <c r="ES105" s="259">
        <f t="shared" si="145"/>
        <v>0</v>
      </c>
      <c r="ET105" s="272">
        <f t="shared" si="146"/>
        <v>0</v>
      </c>
      <c r="EU105" s="264">
        <f t="shared" si="147"/>
        <v>0</v>
      </c>
      <c r="EV105" s="247">
        <f t="shared" si="148"/>
        <v>0</v>
      </c>
      <c r="EW105" s="247">
        <f t="shared" si="149"/>
        <v>0</v>
      </c>
      <c r="EX105" s="245">
        <f t="shared" si="150"/>
        <v>0</v>
      </c>
      <c r="EY105" s="266">
        <f t="shared" si="151"/>
        <v>0</v>
      </c>
      <c r="EZ105" s="383">
        <f>IF(L105="ブルーベリー（普通栽培）",0,220)</f>
        <v>220</v>
      </c>
      <c r="FA105" s="247">
        <f>IF(L105="ブルーベリー（普通栽培）",0,T105+AD105+AN105)</f>
        <v>0</v>
      </c>
      <c r="FB105" s="247">
        <f>IF(L105="ブルーベリー（普通栽培）",0,U105+AE105+AO105)</f>
        <v>0</v>
      </c>
      <c r="FC105" s="247">
        <f t="shared" si="197"/>
        <v>0</v>
      </c>
      <c r="FD105" s="247">
        <f t="shared" si="152"/>
        <v>0</v>
      </c>
      <c r="FE105" s="247">
        <f>IF(Q105="初 年 度",FC105-GK105,0)</f>
        <v>0</v>
      </c>
      <c r="FF105" s="259">
        <f>IF(Q105="次 年 度",FC105-GK105,0)</f>
        <v>0</v>
      </c>
      <c r="FG105" s="135">
        <f t="shared" si="114"/>
        <v>0</v>
      </c>
      <c r="FH105" s="82">
        <f t="shared" si="114"/>
        <v>0</v>
      </c>
      <c r="FI105" s="82">
        <f t="shared" si="114"/>
        <v>0</v>
      </c>
      <c r="FJ105" s="129">
        <f t="shared" si="114"/>
        <v>0</v>
      </c>
      <c r="FK105" s="228">
        <f>IF(P105="課税事業者（一般課税）",INT(V105*10/110)+INT(W105*10/110),0)</f>
        <v>0</v>
      </c>
      <c r="FL105" s="277">
        <f t="shared" si="153"/>
        <v>0</v>
      </c>
      <c r="FM105" s="278">
        <f>IF(P105="課税事業者（一般課税）",INT(AG105*0.0909090909090909),0)</f>
        <v>0</v>
      </c>
      <c r="FN105" s="342">
        <f t="shared" si="178"/>
        <v>0</v>
      </c>
      <c r="FO105" s="232">
        <f>IF(P105="課税事業者（一般課税）",INT(AP105*10/110)+INT(AQ105*10/110),0)</f>
        <v>0</v>
      </c>
      <c r="FP105" s="281">
        <f t="shared" si="179"/>
        <v>0</v>
      </c>
      <c r="FQ105" s="340">
        <f>IF(P105="課税事業者（一般課税）",INT(BA105*10/110),0)</f>
        <v>0</v>
      </c>
      <c r="FR105" s="277">
        <f t="shared" si="180"/>
        <v>0</v>
      </c>
      <c r="FS105" s="230">
        <f>IF(P105="課税事業者（一般課税）",INT(BL105*10/110),0)</f>
        <v>0</v>
      </c>
      <c r="FT105" s="279">
        <f t="shared" si="181"/>
        <v>0</v>
      </c>
      <c r="FU105" s="230">
        <f>IF(P105="課税事業者（一般課税）",INT(BV105*10/110),0)</f>
        <v>0</v>
      </c>
      <c r="FV105" s="281">
        <f t="shared" si="182"/>
        <v>0</v>
      </c>
      <c r="FW105" s="230">
        <f>IF(P105="課税事業者（一般課税）",INT(CF105*10/110),0)</f>
        <v>0</v>
      </c>
      <c r="FX105" s="279">
        <f t="shared" si="183"/>
        <v>0</v>
      </c>
      <c r="FY105" s="340">
        <f>IF(P105="課税事業者（一般課税）",INT(CT105*10/110)+INT(CU105*10/110),0)</f>
        <v>0</v>
      </c>
      <c r="FZ105" s="277">
        <f t="shared" si="184"/>
        <v>0</v>
      </c>
      <c r="GA105" s="230">
        <f>IF(P105="課税事業者（一般課税）",INT(DF105*10/110),0)</f>
        <v>0</v>
      </c>
      <c r="GB105" s="279">
        <f t="shared" si="185"/>
        <v>0</v>
      </c>
      <c r="GC105" s="353">
        <f>IF(P105="課税事業者（一般課税）",INT(DP105*10/110),0)</f>
        <v>0</v>
      </c>
      <c r="GD105" s="277">
        <f t="shared" si="186"/>
        <v>0</v>
      </c>
      <c r="GE105" s="230">
        <f>IF(P105="課税事業者（一般課税）",INT(DZ105*10/110),0)</f>
        <v>0</v>
      </c>
      <c r="GF105" s="281">
        <f t="shared" si="187"/>
        <v>0</v>
      </c>
      <c r="GG105" s="353">
        <f>IF(P105="課税事業者（一般課税）",INT(EJ105*10/110),0)</f>
        <v>0</v>
      </c>
      <c r="GH105" s="281">
        <f t="shared" si="188"/>
        <v>0</v>
      </c>
      <c r="GI105" s="280">
        <f t="shared" si="115"/>
        <v>0</v>
      </c>
      <c r="GJ105" s="281">
        <f t="shared" si="115"/>
        <v>0</v>
      </c>
      <c r="GK105" s="353">
        <f>IF(P105="課税事業者（一般課税）",INT(FC105*10/110),0)</f>
        <v>0</v>
      </c>
      <c r="GL105" s="287">
        <f t="shared" si="189"/>
        <v>0</v>
      </c>
      <c r="GM105" s="694"/>
    </row>
    <row r="106" spans="1:195" ht="20.100000000000001" customHeight="1">
      <c r="A106" s="668"/>
      <c r="B106" s="522"/>
      <c r="C106" s="669"/>
      <c r="D106" s="673"/>
      <c r="E106" s="316" t="s">
        <v>256</v>
      </c>
      <c r="F106" s="675"/>
      <c r="G106" s="541"/>
      <c r="H106" s="497"/>
      <c r="I106" s="697"/>
      <c r="J106" s="699"/>
      <c r="K106" s="552"/>
      <c r="L106" s="541"/>
      <c r="M106" s="704"/>
      <c r="N106" s="467" t="e">
        <f t="shared" si="154"/>
        <v>#DIV/0!</v>
      </c>
      <c r="O106" s="690"/>
      <c r="P106" s="537"/>
      <c r="Q106" s="537"/>
      <c r="R106" s="89"/>
      <c r="S106" s="80" t="str">
        <f>IF(U106="","",VLOOKUP(L105,'リスト（けさない）'!$X$3:$Y$29,2,0))</f>
        <v/>
      </c>
      <c r="T106" s="74">
        <f t="shared" si="155"/>
        <v>0</v>
      </c>
      <c r="U106" s="89"/>
      <c r="V106" s="80">
        <f t="shared" si="131"/>
        <v>0</v>
      </c>
      <c r="W106" s="78"/>
      <c r="X106" s="83">
        <f t="shared" si="156"/>
        <v>0</v>
      </c>
      <c r="Y106" s="83">
        <f t="shared" si="132"/>
        <v>0</v>
      </c>
      <c r="Z106" s="394">
        <f>IF(Q105="初 年 度",Y106,0)</f>
        <v>0</v>
      </c>
      <c r="AA106" s="395">
        <f>IF(Q105="次 年 度",Y106,0)</f>
        <v>0</v>
      </c>
      <c r="AB106" s="445"/>
      <c r="AC106" s="125" t="s">
        <v>133</v>
      </c>
      <c r="AD106" s="74">
        <f t="shared" si="157"/>
        <v>0</v>
      </c>
      <c r="AE106" s="426"/>
      <c r="AF106" s="370"/>
      <c r="AG106" s="89"/>
      <c r="AH106" s="96">
        <f t="shared" si="158"/>
        <v>0</v>
      </c>
      <c r="AI106" s="96">
        <f>IF(AG105&gt;0,INT((AG106-FM106)/2),AF106-FM106)</f>
        <v>0</v>
      </c>
      <c r="AJ106" s="96">
        <f>IF(Q105="初 年 度",AI106,0)</f>
        <v>0</v>
      </c>
      <c r="AK106" s="421">
        <f>IF(Q105="次 年 度",AI106,0)</f>
        <v>0</v>
      </c>
      <c r="AL106" s="445"/>
      <c r="AM106" s="80" t="str">
        <f>IF(AO106="","",VLOOKUP(L105,'リスト（けさない）'!$AA$3:$AB$29,2,0))</f>
        <v/>
      </c>
      <c r="AN106" s="96">
        <f t="shared" si="159"/>
        <v>0</v>
      </c>
      <c r="AO106" s="426"/>
      <c r="AP106" s="107">
        <f t="shared" si="133"/>
        <v>0</v>
      </c>
      <c r="AQ106" s="89"/>
      <c r="AR106" s="111">
        <f t="shared" si="160"/>
        <v>0</v>
      </c>
      <c r="AS106" s="334">
        <f t="shared" si="200"/>
        <v>0</v>
      </c>
      <c r="AT106" s="334">
        <f>IF(Q105="初 年 度",AS106,0)</f>
        <v>0</v>
      </c>
      <c r="AU106" s="337">
        <f>IF(Q105="次 年 度",AS106,0)</f>
        <v>0</v>
      </c>
      <c r="AV106" s="477"/>
      <c r="AW106" s="125" t="s">
        <v>208</v>
      </c>
      <c r="AX106" s="96">
        <f t="shared" si="161"/>
        <v>0</v>
      </c>
      <c r="AY106" s="100"/>
      <c r="AZ106" s="370"/>
      <c r="BA106" s="89"/>
      <c r="BB106" s="96">
        <f t="shared" si="162"/>
        <v>0</v>
      </c>
      <c r="BC106" s="80">
        <f t="shared" si="191"/>
        <v>0</v>
      </c>
      <c r="BD106" s="83">
        <f>IF(Q105="初 年 度",BC106,0)</f>
        <v>0</v>
      </c>
      <c r="BE106" s="122">
        <f>IF(Q105="次 年 度",BC106,0)</f>
        <v>0</v>
      </c>
      <c r="BF106" s="477"/>
      <c r="BG106" s="125" t="s">
        <v>208</v>
      </c>
      <c r="BH106" s="96">
        <f t="shared" si="163"/>
        <v>0</v>
      </c>
      <c r="BI106" s="100"/>
      <c r="BJ106" s="370"/>
      <c r="BK106" s="89"/>
      <c r="BL106" s="96">
        <f t="shared" si="164"/>
        <v>0</v>
      </c>
      <c r="BM106" s="83">
        <f t="shared" si="201"/>
        <v>0</v>
      </c>
      <c r="BN106" s="83">
        <f>IF(Q105="初 年 度",BM106,0)</f>
        <v>0</v>
      </c>
      <c r="BO106" s="122">
        <f>IF(Q105="次 年 度",BM106,0)</f>
        <v>0</v>
      </c>
      <c r="BP106" s="477"/>
      <c r="BQ106" s="375" t="s">
        <v>208</v>
      </c>
      <c r="BR106" s="96">
        <f t="shared" si="165"/>
        <v>0</v>
      </c>
      <c r="BS106" s="100"/>
      <c r="BT106" s="370"/>
      <c r="BU106" s="89"/>
      <c r="BV106" s="96">
        <f t="shared" si="166"/>
        <v>0</v>
      </c>
      <c r="BW106" s="83">
        <f t="shared" si="202"/>
        <v>0</v>
      </c>
      <c r="BX106" s="83">
        <f>IF(Q105="初 年 度",BW106,0)</f>
        <v>0</v>
      </c>
      <c r="BY106" s="120">
        <f>IF(Q105="次 年 度",BW106,0)</f>
        <v>0</v>
      </c>
      <c r="BZ106" s="477"/>
      <c r="CA106" s="125" t="s">
        <v>228</v>
      </c>
      <c r="CB106" s="96">
        <f t="shared" si="192"/>
        <v>0</v>
      </c>
      <c r="CC106" s="100"/>
      <c r="CD106" s="370"/>
      <c r="CE106" s="89"/>
      <c r="CF106" s="96">
        <f t="shared" si="167"/>
        <v>0</v>
      </c>
      <c r="CG106" s="83">
        <f t="shared" si="193"/>
        <v>0</v>
      </c>
      <c r="CH106" s="83">
        <f>IF(Q105="初 年 度",CG106,0)</f>
        <v>0</v>
      </c>
      <c r="CI106" s="120">
        <f>IF(Q105="次 年 度",CG106,0)</f>
        <v>0</v>
      </c>
      <c r="CJ106" s="71">
        <f t="shared" si="134"/>
        <v>0</v>
      </c>
      <c r="CK106" s="80">
        <f t="shared" si="135"/>
        <v>0</v>
      </c>
      <c r="CL106" s="80">
        <f t="shared" si="136"/>
        <v>0</v>
      </c>
      <c r="CM106" s="83">
        <f t="shared" si="137"/>
        <v>0</v>
      </c>
      <c r="CN106" s="80">
        <f t="shared" si="138"/>
        <v>0</v>
      </c>
      <c r="CO106" s="130">
        <f t="shared" si="139"/>
        <v>0</v>
      </c>
      <c r="CP106" s="477"/>
      <c r="CQ106" s="80" t="str">
        <f>IF(CS106="","",VLOOKUP(L105,'リスト（けさない）'!$AD$3:$AE$29,2,0))</f>
        <v/>
      </c>
      <c r="CR106" s="74">
        <f t="shared" si="168"/>
        <v>0</v>
      </c>
      <c r="CS106" s="100"/>
      <c r="CT106" s="80">
        <f t="shared" si="194"/>
        <v>0</v>
      </c>
      <c r="CU106" s="89"/>
      <c r="CV106" s="80">
        <f t="shared" si="169"/>
        <v>0</v>
      </c>
      <c r="CW106" s="80">
        <f t="shared" si="203"/>
        <v>0</v>
      </c>
      <c r="CX106" s="83">
        <f>IF(Q105="初 年 度",CW106,0)</f>
        <v>0</v>
      </c>
      <c r="CY106" s="120">
        <f>IF(Q105="次 年 度",CW106,0)</f>
        <v>0</v>
      </c>
      <c r="CZ106" s="477"/>
      <c r="DA106" s="125" t="s">
        <v>133</v>
      </c>
      <c r="DB106" s="74">
        <f t="shared" si="170"/>
        <v>0</v>
      </c>
      <c r="DC106" s="100"/>
      <c r="DD106" s="370"/>
      <c r="DE106" s="89"/>
      <c r="DF106" s="96">
        <f t="shared" si="171"/>
        <v>0</v>
      </c>
      <c r="DG106" s="83">
        <f t="shared" si="195"/>
        <v>0</v>
      </c>
      <c r="DH106" s="83">
        <f>IF(Q105="初 年 度",DG106,0)</f>
        <v>0</v>
      </c>
      <c r="DI106" s="120">
        <f>IF(Q105="次 年 度",DG106,0)</f>
        <v>0</v>
      </c>
      <c r="DJ106" s="477"/>
      <c r="DK106" s="125" t="s">
        <v>133</v>
      </c>
      <c r="DL106" s="74">
        <f t="shared" si="172"/>
        <v>0</v>
      </c>
      <c r="DM106" s="100"/>
      <c r="DN106" s="370"/>
      <c r="DO106" s="89"/>
      <c r="DP106" s="96">
        <f t="shared" si="173"/>
        <v>0</v>
      </c>
      <c r="DQ106" s="83">
        <f t="shared" si="204"/>
        <v>0</v>
      </c>
      <c r="DR106" s="83">
        <f>IF(Q105="初 年 度",DQ106,0)</f>
        <v>0</v>
      </c>
      <c r="DS106" s="120">
        <f>IF(Q105="次 年 度",DQ106,0)</f>
        <v>0</v>
      </c>
      <c r="DT106" s="477"/>
      <c r="DU106" s="125" t="s">
        <v>133</v>
      </c>
      <c r="DV106" s="74">
        <f t="shared" si="174"/>
        <v>0</v>
      </c>
      <c r="DW106" s="100"/>
      <c r="DX106" s="370"/>
      <c r="DY106" s="89"/>
      <c r="DZ106" s="96">
        <f t="shared" si="175"/>
        <v>0</v>
      </c>
      <c r="EA106" s="83">
        <f t="shared" si="196"/>
        <v>0</v>
      </c>
      <c r="EB106" s="83">
        <f>IF(Q105="初 年 度",EA106,0)</f>
        <v>0</v>
      </c>
      <c r="EC106" s="120">
        <f>IF(Q105="次 年 度",EA106,0)</f>
        <v>0</v>
      </c>
      <c r="ED106" s="477"/>
      <c r="EE106" s="125" t="s">
        <v>133</v>
      </c>
      <c r="EF106" s="74">
        <f t="shared" si="176"/>
        <v>0</v>
      </c>
      <c r="EG106" s="100"/>
      <c r="EH106" s="370"/>
      <c r="EI106" s="89"/>
      <c r="EJ106" s="96">
        <f t="shared" si="177"/>
        <v>0</v>
      </c>
      <c r="EK106" s="83">
        <f t="shared" si="205"/>
        <v>0</v>
      </c>
      <c r="EL106" s="83">
        <f>IF(Q105="初 年 度",EK106,0)</f>
        <v>0</v>
      </c>
      <c r="EM106" s="120">
        <f>IF(Q105="次 年 度",EK106,0)</f>
        <v>0</v>
      </c>
      <c r="EN106" s="71">
        <f t="shared" si="140"/>
        <v>0</v>
      </c>
      <c r="EO106" s="83">
        <f t="shared" si="141"/>
        <v>0</v>
      </c>
      <c r="EP106" s="83">
        <f t="shared" si="142"/>
        <v>0</v>
      </c>
      <c r="EQ106" s="83">
        <f t="shared" si="143"/>
        <v>0</v>
      </c>
      <c r="ER106" s="83">
        <f t="shared" si="144"/>
        <v>0</v>
      </c>
      <c r="ES106" s="120">
        <f t="shared" si="145"/>
        <v>0</v>
      </c>
      <c r="ET106" s="136">
        <f t="shared" si="146"/>
        <v>0</v>
      </c>
      <c r="EU106" s="122">
        <f t="shared" si="147"/>
        <v>0</v>
      </c>
      <c r="EV106" s="83">
        <f t="shared" si="148"/>
        <v>0</v>
      </c>
      <c r="EW106" s="83">
        <f t="shared" si="149"/>
        <v>0</v>
      </c>
      <c r="EX106" s="80">
        <f t="shared" si="150"/>
        <v>0</v>
      </c>
      <c r="EY106" s="130">
        <f t="shared" si="151"/>
        <v>0</v>
      </c>
      <c r="EZ106" s="71">
        <f>IF(L105="ブルーベリー（普通栽培）",0,220)</f>
        <v>220</v>
      </c>
      <c r="FA106" s="80">
        <f>IF(L105="ブルーベリー（普通栽培）",0,T106+AD106+AN106)</f>
        <v>0</v>
      </c>
      <c r="FB106" s="83">
        <f>IF(L105="ブルーベリー（普通栽培）",0,U106+AE106+AO106)</f>
        <v>0</v>
      </c>
      <c r="FC106" s="83">
        <f t="shared" si="197"/>
        <v>0</v>
      </c>
      <c r="FD106" s="83">
        <f t="shared" si="152"/>
        <v>0</v>
      </c>
      <c r="FE106" s="117">
        <f>IF(Q105="初 年 度",FC106-GK106,0)</f>
        <v>0</v>
      </c>
      <c r="FF106" s="118">
        <f>IF(Q105="次 年 度",FC106-GK106,0)</f>
        <v>0</v>
      </c>
      <c r="FG106" s="136">
        <f t="shared" si="114"/>
        <v>0</v>
      </c>
      <c r="FH106" s="83">
        <f t="shared" si="114"/>
        <v>0</v>
      </c>
      <c r="FI106" s="83">
        <f t="shared" si="114"/>
        <v>0</v>
      </c>
      <c r="FJ106" s="130">
        <f t="shared" si="114"/>
        <v>0</v>
      </c>
      <c r="FK106" s="314">
        <f>IF(P105="課税事業者（一般課税）",INT(V106*10/110)+INT(W106*10/110),0)</f>
        <v>0</v>
      </c>
      <c r="FL106" s="92">
        <f t="shared" si="153"/>
        <v>0</v>
      </c>
      <c r="FM106" s="102">
        <f>IF(P105="課税事業者（一般課税）",INT(AG106*0.0909090909090909),0)</f>
        <v>0</v>
      </c>
      <c r="FN106" s="343">
        <f t="shared" si="178"/>
        <v>0</v>
      </c>
      <c r="FO106" s="350">
        <f>IF(P105="課税事業者（一般課税）",INT(AP106*10/110)+INT(AQ106*10/110),0)</f>
        <v>0</v>
      </c>
      <c r="FP106" s="115">
        <f t="shared" si="179"/>
        <v>0</v>
      </c>
      <c r="FQ106" s="347">
        <f>IF(P105="課税事業者（一般課税）",INT(BA106*10/110),0)</f>
        <v>0</v>
      </c>
      <c r="FR106" s="92">
        <f t="shared" si="180"/>
        <v>0</v>
      </c>
      <c r="FS106" s="355">
        <f>IF(P105="課税事業者（一般課税）",INT(BL106*10/110),0)</f>
        <v>0</v>
      </c>
      <c r="FT106" s="105">
        <f t="shared" si="181"/>
        <v>0</v>
      </c>
      <c r="FU106" s="355">
        <f>IF(P105="課税事業者（一般課税）",INT(BV106*10/110),0)</f>
        <v>0</v>
      </c>
      <c r="FV106" s="115">
        <f t="shared" si="182"/>
        <v>0</v>
      </c>
      <c r="FW106" s="355">
        <f>IF(P105="課税事業者（一般課税）",INT(CF106*10/110),0)</f>
        <v>0</v>
      </c>
      <c r="FX106" s="105">
        <f t="shared" si="183"/>
        <v>0</v>
      </c>
      <c r="FY106" s="347">
        <f>IF(P105="課税事業者（一般課税）",INT(CT106*10/110)+INT(CU106*10/110),0)</f>
        <v>0</v>
      </c>
      <c r="FZ106" s="92">
        <f t="shared" si="184"/>
        <v>0</v>
      </c>
      <c r="GA106" s="355">
        <f>IF(P105="課税事業者（一般課税）",INT(DF106*10/110),0)</f>
        <v>0</v>
      </c>
      <c r="GB106" s="105">
        <f t="shared" si="185"/>
        <v>0</v>
      </c>
      <c r="GC106" s="354">
        <f>IF(P105="課税事業者（一般課税）",INT(DL106*10/110),0)</f>
        <v>0</v>
      </c>
      <c r="GD106" s="92">
        <f t="shared" si="186"/>
        <v>0</v>
      </c>
      <c r="GE106" s="355">
        <f>IF(P105="課税事業者（一般課税）",INT(DZ106*10/110),0)</f>
        <v>0</v>
      </c>
      <c r="GF106" s="115">
        <f t="shared" si="187"/>
        <v>0</v>
      </c>
      <c r="GG106" s="354">
        <f>IF(P105="課税事業者（一般課税）",INT(EJ106*10/110),0)</f>
        <v>0</v>
      </c>
      <c r="GH106" s="115">
        <f t="shared" si="188"/>
        <v>0</v>
      </c>
      <c r="GI106" s="113">
        <f t="shared" si="115"/>
        <v>0</v>
      </c>
      <c r="GJ106" s="115">
        <f t="shared" si="115"/>
        <v>0</v>
      </c>
      <c r="GK106" s="354">
        <f>IF(P105="課税事業者（一般課税）",INT(FC106*10/110),0)</f>
        <v>0</v>
      </c>
      <c r="GL106" s="140">
        <f t="shared" si="189"/>
        <v>0</v>
      </c>
      <c r="GM106" s="695"/>
    </row>
    <row r="107" spans="1:195" ht="20.100000000000001" customHeight="1">
      <c r="A107" s="667" t="str">
        <f t="shared" ref="A107" si="217">+A105</f>
        <v>北海道</v>
      </c>
      <c r="B107" s="521"/>
      <c r="C107" s="629">
        <f t="shared" si="199"/>
        <v>47</v>
      </c>
      <c r="D107" s="685"/>
      <c r="E107" s="317" t="s">
        <v>258</v>
      </c>
      <c r="F107" s="680"/>
      <c r="G107" s="702"/>
      <c r="H107" s="697"/>
      <c r="I107" s="543"/>
      <c r="J107" s="698"/>
      <c r="K107" s="701"/>
      <c r="L107" s="683"/>
      <c r="M107" s="703"/>
      <c r="N107" s="468" t="e">
        <f t="shared" si="154"/>
        <v>#DIV/0!</v>
      </c>
      <c r="O107" s="689" t="str">
        <f>IF(L107="","",VLOOKUP(L107,'リスト（けさない）'!$Q$3:$R$29,2,0))</f>
        <v/>
      </c>
      <c r="P107" s="700"/>
      <c r="Q107" s="700"/>
      <c r="R107" s="473"/>
      <c r="S107" s="251" t="str">
        <f>IF(U107="","",VLOOKUP(L107,'リスト（けさない）'!$X$3:$Y$29,2,0))</f>
        <v/>
      </c>
      <c r="T107" s="243">
        <f t="shared" si="155"/>
        <v>0</v>
      </c>
      <c r="U107" s="255"/>
      <c r="V107" s="245">
        <f t="shared" si="131"/>
        <v>0</v>
      </c>
      <c r="W107" s="246"/>
      <c r="X107" s="247">
        <f t="shared" si="156"/>
        <v>0</v>
      </c>
      <c r="Y107" s="253">
        <f t="shared" si="132"/>
        <v>0</v>
      </c>
      <c r="Z107" s="332">
        <f>IF(Q107="初 年 度",Y107,0)</f>
        <v>0</v>
      </c>
      <c r="AA107" s="333">
        <f>IF(Q107="次 年 度",Y107,0)</f>
        <v>0</v>
      </c>
      <c r="AB107" s="444"/>
      <c r="AC107" s="124" t="s">
        <v>208</v>
      </c>
      <c r="AD107" s="243">
        <f t="shared" si="157"/>
        <v>0</v>
      </c>
      <c r="AE107" s="425"/>
      <c r="AF107" s="369"/>
      <c r="AG107" s="255"/>
      <c r="AH107" s="248">
        <f t="shared" si="158"/>
        <v>0</v>
      </c>
      <c r="AI107" s="339">
        <f>IF(AG107&gt;0,INT((AG107-FM107)/2),AF107-FM107)</f>
        <v>0</v>
      </c>
      <c r="AJ107" s="335">
        <f>IF(Q107="初 年 度",AI107,0)</f>
        <v>0</v>
      </c>
      <c r="AK107" s="420">
        <f>IF(Q107="次 年 度",AI107,0)</f>
        <v>0</v>
      </c>
      <c r="AL107" s="444"/>
      <c r="AM107" s="245" t="str">
        <f>IF(AO107="","",VLOOKUP(L107,'リスト（けさない）'!$AA$3:$AB$29,2,0))</f>
        <v/>
      </c>
      <c r="AN107" s="248">
        <f t="shared" si="159"/>
        <v>0</v>
      </c>
      <c r="AO107" s="425"/>
      <c r="AP107" s="257">
        <f t="shared" si="133"/>
        <v>0</v>
      </c>
      <c r="AQ107" s="255"/>
      <c r="AR107" s="258">
        <f t="shared" si="160"/>
        <v>0</v>
      </c>
      <c r="AS107" s="338">
        <f t="shared" si="200"/>
        <v>0</v>
      </c>
      <c r="AT107" s="332">
        <f>IF(Q107="初 年 度",AS107,0)</f>
        <v>0</v>
      </c>
      <c r="AU107" s="333">
        <f>IF(Q107="次 年 度",AS107,0)</f>
        <v>0</v>
      </c>
      <c r="AV107" s="476"/>
      <c r="AW107" s="124" t="s">
        <v>208</v>
      </c>
      <c r="AX107" s="248">
        <f t="shared" si="161"/>
        <v>0</v>
      </c>
      <c r="AY107" s="244"/>
      <c r="AZ107" s="369"/>
      <c r="BA107" s="255"/>
      <c r="BB107" s="248">
        <f t="shared" si="162"/>
        <v>0</v>
      </c>
      <c r="BC107" s="338">
        <f t="shared" si="191"/>
        <v>0</v>
      </c>
      <c r="BD107" s="332">
        <f>IF(Q107="初 年 度",BC107,0)</f>
        <v>0</v>
      </c>
      <c r="BE107" s="438">
        <f>IF(Q107="次 年 度",BC107,0)</f>
        <v>0</v>
      </c>
      <c r="BF107" s="476"/>
      <c r="BG107" s="124" t="s">
        <v>208</v>
      </c>
      <c r="BH107" s="248">
        <f t="shared" si="163"/>
        <v>0</v>
      </c>
      <c r="BI107" s="244"/>
      <c r="BJ107" s="369"/>
      <c r="BK107" s="255"/>
      <c r="BL107" s="248">
        <f t="shared" si="164"/>
        <v>0</v>
      </c>
      <c r="BM107" s="339">
        <f t="shared" si="201"/>
        <v>0</v>
      </c>
      <c r="BN107" s="335">
        <f>IF(Q107="初 年 度",BM107,0)</f>
        <v>0</v>
      </c>
      <c r="BO107" s="420">
        <f>IF(Q107="次 年 度",BM107,0)</f>
        <v>0</v>
      </c>
      <c r="BP107" s="476"/>
      <c r="BQ107" s="376" t="s">
        <v>208</v>
      </c>
      <c r="BR107" s="248">
        <f t="shared" si="165"/>
        <v>0</v>
      </c>
      <c r="BS107" s="244"/>
      <c r="BT107" s="369"/>
      <c r="BU107" s="88"/>
      <c r="BV107" s="95">
        <f t="shared" si="166"/>
        <v>0</v>
      </c>
      <c r="BW107" s="339">
        <f t="shared" si="202"/>
        <v>0</v>
      </c>
      <c r="BX107" s="335">
        <f>IF(Q107="初 年 度",BW107,0)</f>
        <v>0</v>
      </c>
      <c r="BY107" s="336">
        <f>IF(Q107="次 年 度",BW107,0)</f>
        <v>0</v>
      </c>
      <c r="BZ107" s="476"/>
      <c r="CA107" s="124" t="s">
        <v>208</v>
      </c>
      <c r="CB107" s="248">
        <f t="shared" si="192"/>
        <v>0</v>
      </c>
      <c r="CC107" s="244"/>
      <c r="CD107" s="369"/>
      <c r="CE107" s="88"/>
      <c r="CF107" s="248">
        <f t="shared" si="167"/>
        <v>0</v>
      </c>
      <c r="CG107" s="338">
        <f t="shared" si="193"/>
        <v>0</v>
      </c>
      <c r="CH107" s="332">
        <f>IF(Q107="初 年 度",CG107,0)</f>
        <v>0</v>
      </c>
      <c r="CI107" s="333">
        <f>IF(Q107="次 年 度",CG107,0)</f>
        <v>0</v>
      </c>
      <c r="CJ107" s="256">
        <f t="shared" si="134"/>
        <v>0</v>
      </c>
      <c r="CK107" s="245">
        <f t="shared" si="135"/>
        <v>0</v>
      </c>
      <c r="CL107" s="245">
        <f t="shared" si="136"/>
        <v>0</v>
      </c>
      <c r="CM107" s="247">
        <f t="shared" si="137"/>
        <v>0</v>
      </c>
      <c r="CN107" s="245">
        <f t="shared" si="138"/>
        <v>0</v>
      </c>
      <c r="CO107" s="266">
        <f t="shared" si="139"/>
        <v>0</v>
      </c>
      <c r="CP107" s="476"/>
      <c r="CQ107" s="251" t="str">
        <f>IF(CS107="","",VLOOKUP(L107,'リスト（けさない）'!$AD$3:$AE$29,2,0))</f>
        <v/>
      </c>
      <c r="CR107" s="267">
        <f t="shared" si="168"/>
        <v>0</v>
      </c>
      <c r="CS107" s="244"/>
      <c r="CT107" s="245">
        <f t="shared" si="194"/>
        <v>0</v>
      </c>
      <c r="CU107" s="255"/>
      <c r="CV107" s="245">
        <f t="shared" si="169"/>
        <v>0</v>
      </c>
      <c r="CW107" s="339">
        <f t="shared" si="203"/>
        <v>0</v>
      </c>
      <c r="CX107" s="335">
        <f>IF(Q107="初 年 度",CW107,0)</f>
        <v>0</v>
      </c>
      <c r="CY107" s="336">
        <f>IF(Q107="次 年 度",CW107,0)</f>
        <v>0</v>
      </c>
      <c r="CZ107" s="476"/>
      <c r="DA107" s="124" t="s">
        <v>208</v>
      </c>
      <c r="DB107" s="267">
        <f t="shared" si="170"/>
        <v>0</v>
      </c>
      <c r="DC107" s="244"/>
      <c r="DD107" s="369"/>
      <c r="DE107" s="255"/>
      <c r="DF107" s="248">
        <f t="shared" si="171"/>
        <v>0</v>
      </c>
      <c r="DG107" s="338">
        <f t="shared" si="195"/>
        <v>0</v>
      </c>
      <c r="DH107" s="332">
        <f>IF(Q107="初 年 度",DG107,0)</f>
        <v>0</v>
      </c>
      <c r="DI107" s="333">
        <f>IF(Q107="次 年 度",DG107,0)</f>
        <v>0</v>
      </c>
      <c r="DJ107" s="476"/>
      <c r="DK107" s="458" t="s">
        <v>208</v>
      </c>
      <c r="DL107" s="267">
        <f t="shared" si="172"/>
        <v>0</v>
      </c>
      <c r="DM107" s="244"/>
      <c r="DN107" s="369"/>
      <c r="DO107" s="255"/>
      <c r="DP107" s="248">
        <f t="shared" si="173"/>
        <v>0</v>
      </c>
      <c r="DQ107" s="339">
        <f t="shared" si="204"/>
        <v>0</v>
      </c>
      <c r="DR107" s="335">
        <f>IF(Q107="初 年 度",DQ107,0)</f>
        <v>0</v>
      </c>
      <c r="DS107" s="336">
        <f>IF(Q107="次 年 度",DQ107,0)</f>
        <v>0</v>
      </c>
      <c r="DT107" s="476"/>
      <c r="DU107" s="458" t="s">
        <v>208</v>
      </c>
      <c r="DV107" s="267">
        <f t="shared" si="174"/>
        <v>0</v>
      </c>
      <c r="DW107" s="244"/>
      <c r="DX107" s="369"/>
      <c r="DY107" s="255"/>
      <c r="DZ107" s="248">
        <f t="shared" si="175"/>
        <v>0</v>
      </c>
      <c r="EA107" s="338">
        <f t="shared" si="196"/>
        <v>0</v>
      </c>
      <c r="EB107" s="332">
        <f>IF(Q107="初 年 度",EA107,0)</f>
        <v>0</v>
      </c>
      <c r="EC107" s="333">
        <f>IF(Q107="次 年 度",EA107,0)</f>
        <v>0</v>
      </c>
      <c r="ED107" s="476"/>
      <c r="EE107" s="458" t="s">
        <v>208</v>
      </c>
      <c r="EF107" s="267">
        <f t="shared" si="176"/>
        <v>0</v>
      </c>
      <c r="EG107" s="244"/>
      <c r="EH107" s="369"/>
      <c r="EI107" s="255"/>
      <c r="EJ107" s="248">
        <f t="shared" si="177"/>
        <v>0</v>
      </c>
      <c r="EK107" s="339">
        <f t="shared" si="205"/>
        <v>0</v>
      </c>
      <c r="EL107" s="335">
        <f>IF(Q107="初 年 度",EK107,0)</f>
        <v>0</v>
      </c>
      <c r="EM107" s="336">
        <f>IF(Q107="次 年 度",EK107,0)</f>
        <v>0</v>
      </c>
      <c r="EN107" s="256">
        <f t="shared" si="140"/>
        <v>0</v>
      </c>
      <c r="EO107" s="247">
        <f t="shared" si="141"/>
        <v>0</v>
      </c>
      <c r="EP107" s="247">
        <f t="shared" si="142"/>
        <v>0</v>
      </c>
      <c r="EQ107" s="247">
        <f t="shared" si="143"/>
        <v>0</v>
      </c>
      <c r="ER107" s="247">
        <f t="shared" si="144"/>
        <v>0</v>
      </c>
      <c r="ES107" s="259">
        <f t="shared" si="145"/>
        <v>0</v>
      </c>
      <c r="ET107" s="272">
        <f t="shared" si="146"/>
        <v>0</v>
      </c>
      <c r="EU107" s="264">
        <f t="shared" si="147"/>
        <v>0</v>
      </c>
      <c r="EV107" s="247">
        <f t="shared" si="148"/>
        <v>0</v>
      </c>
      <c r="EW107" s="247">
        <f t="shared" si="149"/>
        <v>0</v>
      </c>
      <c r="EX107" s="245">
        <f t="shared" si="150"/>
        <v>0</v>
      </c>
      <c r="EY107" s="266">
        <f t="shared" si="151"/>
        <v>0</v>
      </c>
      <c r="EZ107" s="383">
        <f>IF(L107="ブルーベリー（普通栽培）",0,220)</f>
        <v>220</v>
      </c>
      <c r="FA107" s="247">
        <f>IF(L107="ブルーベリー（普通栽培）",0,T107+AD107+AN107)</f>
        <v>0</v>
      </c>
      <c r="FB107" s="247">
        <f>IF(L107="ブルーベリー（普通栽培）",0,U107+AE107+AO107)</f>
        <v>0</v>
      </c>
      <c r="FC107" s="247">
        <f t="shared" si="197"/>
        <v>0</v>
      </c>
      <c r="FD107" s="247">
        <f t="shared" si="152"/>
        <v>0</v>
      </c>
      <c r="FE107" s="247">
        <f>IF(Q107="初 年 度",FC107-GK107,0)</f>
        <v>0</v>
      </c>
      <c r="FF107" s="259">
        <f>IF(Q107="次 年 度",FC107-GK107,0)</f>
        <v>0</v>
      </c>
      <c r="FG107" s="70">
        <f t="shared" si="114"/>
        <v>0</v>
      </c>
      <c r="FH107" s="82">
        <f t="shared" si="114"/>
        <v>0</v>
      </c>
      <c r="FI107" s="82">
        <f t="shared" si="114"/>
        <v>0</v>
      </c>
      <c r="FJ107" s="129">
        <f t="shared" si="114"/>
        <v>0</v>
      </c>
      <c r="FK107" s="228">
        <f>IF(P107="課税事業者（一般課税）",INT(V107*10/110)+INT(W107*10/110),0)</f>
        <v>0</v>
      </c>
      <c r="FL107" s="277">
        <f t="shared" si="153"/>
        <v>0</v>
      </c>
      <c r="FM107" s="278">
        <f>IF(P107="課税事業者（一般課税）",INT(AG107*0.0909090909090909),0)</f>
        <v>0</v>
      </c>
      <c r="FN107" s="342">
        <f t="shared" si="178"/>
        <v>0</v>
      </c>
      <c r="FO107" s="232">
        <f>IF(P107="課税事業者（一般課税）",INT(AP107*10/110)+INT(AQ107*10/110),0)</f>
        <v>0</v>
      </c>
      <c r="FP107" s="281">
        <f t="shared" si="179"/>
        <v>0</v>
      </c>
      <c r="FQ107" s="340">
        <f>IF(P107="課税事業者（一般課税）",INT(BA107*10/110),0)</f>
        <v>0</v>
      </c>
      <c r="FR107" s="277">
        <f t="shared" si="180"/>
        <v>0</v>
      </c>
      <c r="FS107" s="230">
        <f>IF(P107="課税事業者（一般課税）",INT(BL107*10/110),0)</f>
        <v>0</v>
      </c>
      <c r="FT107" s="279">
        <f t="shared" si="181"/>
        <v>0</v>
      </c>
      <c r="FU107" s="230">
        <f>IF(P107="課税事業者（一般課税）",INT(BV107*10/110),0)</f>
        <v>0</v>
      </c>
      <c r="FV107" s="281">
        <f t="shared" si="182"/>
        <v>0</v>
      </c>
      <c r="FW107" s="230">
        <f>IF(P107="課税事業者（一般課税）",INT(CF107*10/110),0)</f>
        <v>0</v>
      </c>
      <c r="FX107" s="279">
        <f t="shared" si="183"/>
        <v>0</v>
      </c>
      <c r="FY107" s="340">
        <f>IF(P107="課税事業者（一般課税）",INT(CT107*10/110)+INT(CU107*10/110),0)</f>
        <v>0</v>
      </c>
      <c r="FZ107" s="277">
        <f t="shared" si="184"/>
        <v>0</v>
      </c>
      <c r="GA107" s="230">
        <f>IF(P107="課税事業者（一般課税）",INT(DF107*10/110),0)</f>
        <v>0</v>
      </c>
      <c r="GB107" s="279">
        <f t="shared" si="185"/>
        <v>0</v>
      </c>
      <c r="GC107" s="353">
        <f>IF(P107="課税事業者（一般課税）",INT(DP107*10/110),0)</f>
        <v>0</v>
      </c>
      <c r="GD107" s="277">
        <f t="shared" si="186"/>
        <v>0</v>
      </c>
      <c r="GE107" s="230">
        <f>IF(P107="課税事業者（一般課税）",INT(DZ107*10/110),0)</f>
        <v>0</v>
      </c>
      <c r="GF107" s="281">
        <f t="shared" si="187"/>
        <v>0</v>
      </c>
      <c r="GG107" s="353">
        <f>IF(P107="課税事業者（一般課税）",INT(EJ107*10/110),0)</f>
        <v>0</v>
      </c>
      <c r="GH107" s="281">
        <f t="shared" si="188"/>
        <v>0</v>
      </c>
      <c r="GI107" s="280">
        <f t="shared" si="115"/>
        <v>0</v>
      </c>
      <c r="GJ107" s="281">
        <f t="shared" si="115"/>
        <v>0</v>
      </c>
      <c r="GK107" s="353">
        <f>IF(P107="課税事業者（一般課税）",INT(FC107*10/110),0)</f>
        <v>0</v>
      </c>
      <c r="GL107" s="287">
        <f t="shared" si="189"/>
        <v>0</v>
      </c>
      <c r="GM107" s="694"/>
    </row>
    <row r="108" spans="1:195" ht="20.100000000000001" customHeight="1">
      <c r="A108" s="668"/>
      <c r="B108" s="522"/>
      <c r="C108" s="669"/>
      <c r="D108" s="673"/>
      <c r="E108" s="316" t="s">
        <v>256</v>
      </c>
      <c r="F108" s="675"/>
      <c r="G108" s="541"/>
      <c r="H108" s="497"/>
      <c r="I108" s="697"/>
      <c r="J108" s="699"/>
      <c r="K108" s="552"/>
      <c r="L108" s="541"/>
      <c r="M108" s="704"/>
      <c r="N108" s="467" t="e">
        <f t="shared" si="154"/>
        <v>#DIV/0!</v>
      </c>
      <c r="O108" s="690"/>
      <c r="P108" s="537"/>
      <c r="Q108" s="537"/>
      <c r="R108" s="89"/>
      <c r="S108" s="80" t="str">
        <f>IF(U108="","",VLOOKUP(L107,'リスト（けさない）'!$X$3:$Y$29,2,0))</f>
        <v/>
      </c>
      <c r="T108" s="74">
        <f t="shared" si="155"/>
        <v>0</v>
      </c>
      <c r="U108" s="89"/>
      <c r="V108" s="80">
        <f t="shared" si="131"/>
        <v>0</v>
      </c>
      <c r="W108" s="78"/>
      <c r="X108" s="83">
        <f t="shared" si="156"/>
        <v>0</v>
      </c>
      <c r="Y108" s="83">
        <f t="shared" si="132"/>
        <v>0</v>
      </c>
      <c r="Z108" s="394">
        <f>IF(Q107="初 年 度",Y108,0)</f>
        <v>0</v>
      </c>
      <c r="AA108" s="395">
        <f>IF(Q107="次 年 度",Y108,0)</f>
        <v>0</v>
      </c>
      <c r="AB108" s="445"/>
      <c r="AC108" s="125" t="s">
        <v>208</v>
      </c>
      <c r="AD108" s="74">
        <f t="shared" si="157"/>
        <v>0</v>
      </c>
      <c r="AE108" s="426"/>
      <c r="AF108" s="370"/>
      <c r="AG108" s="89"/>
      <c r="AH108" s="96">
        <f t="shared" si="158"/>
        <v>0</v>
      </c>
      <c r="AI108" s="96">
        <f>IF(AG107&gt;0,INT((AG108-FM108)/2),AF108-FM108)</f>
        <v>0</v>
      </c>
      <c r="AJ108" s="96">
        <f>IF(Q107="初 年 度",AI108,0)</f>
        <v>0</v>
      </c>
      <c r="AK108" s="421">
        <f>IF(Q107="次 年 度",AI108,0)</f>
        <v>0</v>
      </c>
      <c r="AL108" s="445"/>
      <c r="AM108" s="80" t="str">
        <f>IF(AO108="","",VLOOKUP(L107,'リスト（けさない）'!$AA$3:$AB$29,2,0))</f>
        <v/>
      </c>
      <c r="AN108" s="96">
        <f t="shared" si="159"/>
        <v>0</v>
      </c>
      <c r="AO108" s="426"/>
      <c r="AP108" s="107">
        <f t="shared" si="133"/>
        <v>0</v>
      </c>
      <c r="AQ108" s="89"/>
      <c r="AR108" s="111">
        <f t="shared" si="160"/>
        <v>0</v>
      </c>
      <c r="AS108" s="334">
        <f t="shared" si="200"/>
        <v>0</v>
      </c>
      <c r="AT108" s="334">
        <f>IF(Q107="初 年 度",AS108,0)</f>
        <v>0</v>
      </c>
      <c r="AU108" s="337">
        <f>IF(Q107="次 年 度",AS108,0)</f>
        <v>0</v>
      </c>
      <c r="AV108" s="477"/>
      <c r="AW108" s="125" t="s">
        <v>208</v>
      </c>
      <c r="AX108" s="96">
        <f t="shared" si="161"/>
        <v>0</v>
      </c>
      <c r="AY108" s="100"/>
      <c r="AZ108" s="370"/>
      <c r="BA108" s="89"/>
      <c r="BB108" s="96">
        <f t="shared" si="162"/>
        <v>0</v>
      </c>
      <c r="BC108" s="80">
        <f t="shared" si="191"/>
        <v>0</v>
      </c>
      <c r="BD108" s="83">
        <f>IF(Q107="初 年 度",BC108,0)</f>
        <v>0</v>
      </c>
      <c r="BE108" s="122">
        <f>IF(Q107="次 年 度",BC108,0)</f>
        <v>0</v>
      </c>
      <c r="BF108" s="477"/>
      <c r="BG108" s="125" t="s">
        <v>208</v>
      </c>
      <c r="BH108" s="96">
        <f t="shared" si="163"/>
        <v>0</v>
      </c>
      <c r="BI108" s="100"/>
      <c r="BJ108" s="370"/>
      <c r="BK108" s="89"/>
      <c r="BL108" s="96">
        <f t="shared" si="164"/>
        <v>0</v>
      </c>
      <c r="BM108" s="83">
        <f t="shared" si="201"/>
        <v>0</v>
      </c>
      <c r="BN108" s="83">
        <f>IF(Q107="初 年 度",BM108,0)</f>
        <v>0</v>
      </c>
      <c r="BO108" s="122">
        <f>IF(Q107="次 年 度",BM108,0)</f>
        <v>0</v>
      </c>
      <c r="BP108" s="477"/>
      <c r="BQ108" s="375" t="s">
        <v>208</v>
      </c>
      <c r="BR108" s="96">
        <f t="shared" si="165"/>
        <v>0</v>
      </c>
      <c r="BS108" s="100"/>
      <c r="BT108" s="370"/>
      <c r="BU108" s="89"/>
      <c r="BV108" s="96">
        <f t="shared" si="166"/>
        <v>0</v>
      </c>
      <c r="BW108" s="83">
        <f t="shared" si="202"/>
        <v>0</v>
      </c>
      <c r="BX108" s="83">
        <f>IF(Q107="初 年 度",BW108,0)</f>
        <v>0</v>
      </c>
      <c r="BY108" s="120">
        <f>IF(Q107="次 年 度",BW108,0)</f>
        <v>0</v>
      </c>
      <c r="BZ108" s="477"/>
      <c r="CA108" s="125" t="s">
        <v>208</v>
      </c>
      <c r="CB108" s="96">
        <f t="shared" si="192"/>
        <v>0</v>
      </c>
      <c r="CC108" s="100"/>
      <c r="CD108" s="370"/>
      <c r="CE108" s="89"/>
      <c r="CF108" s="96">
        <f t="shared" si="167"/>
        <v>0</v>
      </c>
      <c r="CG108" s="83">
        <f t="shared" si="193"/>
        <v>0</v>
      </c>
      <c r="CH108" s="83">
        <f>IF(Q107="初 年 度",CG108,0)</f>
        <v>0</v>
      </c>
      <c r="CI108" s="120">
        <f>IF(Q107="次 年 度",CG108,0)</f>
        <v>0</v>
      </c>
      <c r="CJ108" s="71">
        <f t="shared" si="134"/>
        <v>0</v>
      </c>
      <c r="CK108" s="80">
        <f t="shared" si="135"/>
        <v>0</v>
      </c>
      <c r="CL108" s="80">
        <f t="shared" si="136"/>
        <v>0</v>
      </c>
      <c r="CM108" s="83">
        <f t="shared" si="137"/>
        <v>0</v>
      </c>
      <c r="CN108" s="80">
        <f t="shared" si="138"/>
        <v>0</v>
      </c>
      <c r="CO108" s="130">
        <f t="shared" si="139"/>
        <v>0</v>
      </c>
      <c r="CP108" s="477"/>
      <c r="CQ108" s="81" t="str">
        <f>IF(CS108="","",VLOOKUP(L107,'リスト（けさない）'!$AD$3:$AE$29,2,0))</f>
        <v/>
      </c>
      <c r="CR108" s="74">
        <f t="shared" si="168"/>
        <v>0</v>
      </c>
      <c r="CS108" s="100"/>
      <c r="CT108" s="80">
        <f t="shared" si="194"/>
        <v>0</v>
      </c>
      <c r="CU108" s="89"/>
      <c r="CV108" s="80">
        <f t="shared" si="169"/>
        <v>0</v>
      </c>
      <c r="CW108" s="80">
        <f t="shared" si="203"/>
        <v>0</v>
      </c>
      <c r="CX108" s="83">
        <f>IF(Q107="初 年 度",CW108,0)</f>
        <v>0</v>
      </c>
      <c r="CY108" s="120">
        <f>IF(Q107="次 年 度",CW108,0)</f>
        <v>0</v>
      </c>
      <c r="CZ108" s="477"/>
      <c r="DA108" s="125" t="s">
        <v>208</v>
      </c>
      <c r="DB108" s="74">
        <f t="shared" si="170"/>
        <v>0</v>
      </c>
      <c r="DC108" s="100"/>
      <c r="DD108" s="370"/>
      <c r="DE108" s="89"/>
      <c r="DF108" s="96">
        <f t="shared" si="171"/>
        <v>0</v>
      </c>
      <c r="DG108" s="83">
        <f t="shared" si="195"/>
        <v>0</v>
      </c>
      <c r="DH108" s="83">
        <f>IF(Q107="初 年 度",DG108,0)</f>
        <v>0</v>
      </c>
      <c r="DI108" s="120">
        <f>IF(Q107="次 年 度",DG108,0)</f>
        <v>0</v>
      </c>
      <c r="DJ108" s="477"/>
      <c r="DK108" s="125" t="s">
        <v>208</v>
      </c>
      <c r="DL108" s="74">
        <f t="shared" si="172"/>
        <v>0</v>
      </c>
      <c r="DM108" s="100"/>
      <c r="DN108" s="370"/>
      <c r="DO108" s="89"/>
      <c r="DP108" s="96">
        <f t="shared" si="173"/>
        <v>0</v>
      </c>
      <c r="DQ108" s="83">
        <f t="shared" si="204"/>
        <v>0</v>
      </c>
      <c r="DR108" s="83">
        <f>IF(Q107="初 年 度",DQ108,0)</f>
        <v>0</v>
      </c>
      <c r="DS108" s="120">
        <f>IF(Q107="次 年 度",DQ108,0)</f>
        <v>0</v>
      </c>
      <c r="DT108" s="477"/>
      <c r="DU108" s="125" t="s">
        <v>208</v>
      </c>
      <c r="DV108" s="74">
        <f t="shared" si="174"/>
        <v>0</v>
      </c>
      <c r="DW108" s="100"/>
      <c r="DX108" s="370"/>
      <c r="DY108" s="89"/>
      <c r="DZ108" s="96">
        <f t="shared" si="175"/>
        <v>0</v>
      </c>
      <c r="EA108" s="83">
        <f t="shared" si="196"/>
        <v>0</v>
      </c>
      <c r="EB108" s="83">
        <f>IF(Q107="初 年 度",EA108,0)</f>
        <v>0</v>
      </c>
      <c r="EC108" s="120">
        <f>IF(Q107="次 年 度",EA108,0)</f>
        <v>0</v>
      </c>
      <c r="ED108" s="477"/>
      <c r="EE108" s="125" t="s">
        <v>208</v>
      </c>
      <c r="EF108" s="74">
        <f t="shared" si="176"/>
        <v>0</v>
      </c>
      <c r="EG108" s="100"/>
      <c r="EH108" s="370"/>
      <c r="EI108" s="89"/>
      <c r="EJ108" s="96">
        <f t="shared" si="177"/>
        <v>0</v>
      </c>
      <c r="EK108" s="83">
        <f t="shared" si="205"/>
        <v>0</v>
      </c>
      <c r="EL108" s="83">
        <f>IF(Q107="初 年 度",EK108,0)</f>
        <v>0</v>
      </c>
      <c r="EM108" s="120">
        <f>IF(Q107="次 年 度",EK108,0)</f>
        <v>0</v>
      </c>
      <c r="EN108" s="71">
        <f t="shared" si="140"/>
        <v>0</v>
      </c>
      <c r="EO108" s="83">
        <f t="shared" si="141"/>
        <v>0</v>
      </c>
      <c r="EP108" s="83">
        <f t="shared" si="142"/>
        <v>0</v>
      </c>
      <c r="EQ108" s="83">
        <f t="shared" si="143"/>
        <v>0</v>
      </c>
      <c r="ER108" s="83">
        <f t="shared" si="144"/>
        <v>0</v>
      </c>
      <c r="ES108" s="120">
        <f t="shared" si="145"/>
        <v>0</v>
      </c>
      <c r="ET108" s="136">
        <f t="shared" si="146"/>
        <v>0</v>
      </c>
      <c r="EU108" s="122">
        <f t="shared" si="147"/>
        <v>0</v>
      </c>
      <c r="EV108" s="83">
        <f t="shared" si="148"/>
        <v>0</v>
      </c>
      <c r="EW108" s="83">
        <f t="shared" si="149"/>
        <v>0</v>
      </c>
      <c r="EX108" s="80">
        <f t="shared" si="150"/>
        <v>0</v>
      </c>
      <c r="EY108" s="130">
        <f t="shared" si="151"/>
        <v>0</v>
      </c>
      <c r="EZ108" s="71">
        <f>IF(L107="ブルーベリー（普通栽培）",0,220)</f>
        <v>220</v>
      </c>
      <c r="FA108" s="80">
        <f>IF(L107="ブルーベリー（普通栽培）",0,T108+AD108+AN108)</f>
        <v>0</v>
      </c>
      <c r="FB108" s="83">
        <f>IF(L107="ブルーベリー（普通栽培）",0,U108+AE108+AO108)</f>
        <v>0</v>
      </c>
      <c r="FC108" s="83">
        <f t="shared" si="197"/>
        <v>0</v>
      </c>
      <c r="FD108" s="83">
        <f t="shared" si="152"/>
        <v>0</v>
      </c>
      <c r="FE108" s="239">
        <f>IF(Q107="初 年 度",FC108-GK108,0)</f>
        <v>0</v>
      </c>
      <c r="FF108" s="240">
        <f>IF(Q107="次 年 度",FC108-GK108,0)</f>
        <v>0</v>
      </c>
      <c r="FG108" s="71">
        <f t="shared" si="114"/>
        <v>0</v>
      </c>
      <c r="FH108" s="83">
        <f t="shared" si="114"/>
        <v>0</v>
      </c>
      <c r="FI108" s="83">
        <f t="shared" si="114"/>
        <v>0</v>
      </c>
      <c r="FJ108" s="130">
        <f t="shared" si="114"/>
        <v>0</v>
      </c>
      <c r="FK108" s="314">
        <f>IF(P107="課税事業者（一般課税）",INT(V108*10/110)+INT(W108*10/110),0)</f>
        <v>0</v>
      </c>
      <c r="FL108" s="92">
        <f t="shared" si="153"/>
        <v>0</v>
      </c>
      <c r="FM108" s="102">
        <f>IF(P107="課税事業者（一般課税）",INT(AG108*0.0909090909090909),0)</f>
        <v>0</v>
      </c>
      <c r="FN108" s="343">
        <f t="shared" si="178"/>
        <v>0</v>
      </c>
      <c r="FO108" s="350">
        <f>IF(P107="課税事業者（一般課税）",INT(AP108*10/110)+INT(AQ108*10/110),0)</f>
        <v>0</v>
      </c>
      <c r="FP108" s="115">
        <f t="shared" si="179"/>
        <v>0</v>
      </c>
      <c r="FQ108" s="347">
        <f>IF(P107="課税事業者（一般課税）",INT(BA108*10/110),0)</f>
        <v>0</v>
      </c>
      <c r="FR108" s="92">
        <f t="shared" si="180"/>
        <v>0</v>
      </c>
      <c r="FS108" s="355">
        <f>IF(P107="課税事業者（一般課税）",INT(BL108*10/110),0)</f>
        <v>0</v>
      </c>
      <c r="FT108" s="105">
        <f t="shared" si="181"/>
        <v>0</v>
      </c>
      <c r="FU108" s="355">
        <f>IF(P107="課税事業者（一般課税）",INT(BV108*10/110),0)</f>
        <v>0</v>
      </c>
      <c r="FV108" s="115">
        <f t="shared" si="182"/>
        <v>0</v>
      </c>
      <c r="FW108" s="355">
        <f>IF(P107="課税事業者（一般課税）",INT(CF108*10/110),0)</f>
        <v>0</v>
      </c>
      <c r="FX108" s="105">
        <f t="shared" si="183"/>
        <v>0</v>
      </c>
      <c r="FY108" s="347">
        <f>IF(P107="課税事業者（一般課税）",INT(CT108*10/110)+INT(CU108*10/110),0)</f>
        <v>0</v>
      </c>
      <c r="FZ108" s="92">
        <f t="shared" si="184"/>
        <v>0</v>
      </c>
      <c r="GA108" s="355">
        <f>IF(P107="課税事業者（一般課税）",INT(DF108*10/110),0)</f>
        <v>0</v>
      </c>
      <c r="GB108" s="105">
        <f t="shared" si="185"/>
        <v>0</v>
      </c>
      <c r="GC108" s="354">
        <f>IF(P107="課税事業者（一般課税）",INT(DL108*10/110),0)</f>
        <v>0</v>
      </c>
      <c r="GD108" s="92">
        <f t="shared" si="186"/>
        <v>0</v>
      </c>
      <c r="GE108" s="355">
        <f>IF(P107="課税事業者（一般課税）",INT(DZ108*10/110),0)</f>
        <v>0</v>
      </c>
      <c r="GF108" s="115">
        <f t="shared" si="187"/>
        <v>0</v>
      </c>
      <c r="GG108" s="354">
        <f>IF(P107="課税事業者（一般課税）",INT(EJ108*10/110),0)</f>
        <v>0</v>
      </c>
      <c r="GH108" s="115">
        <f t="shared" si="188"/>
        <v>0</v>
      </c>
      <c r="GI108" s="113">
        <f t="shared" si="115"/>
        <v>0</v>
      </c>
      <c r="GJ108" s="115">
        <f t="shared" si="115"/>
        <v>0</v>
      </c>
      <c r="GK108" s="354">
        <f>IF(P107="課税事業者（一般課税）",INT(FC108*10/110),0)</f>
        <v>0</v>
      </c>
      <c r="GL108" s="140">
        <f t="shared" si="189"/>
        <v>0</v>
      </c>
      <c r="GM108" s="695"/>
    </row>
    <row r="109" spans="1:195" ht="20.100000000000001" customHeight="1">
      <c r="A109" s="667" t="str">
        <f t="shared" ref="A109" si="218">+A107</f>
        <v>北海道</v>
      </c>
      <c r="B109" s="521"/>
      <c r="C109" s="629">
        <f t="shared" si="199"/>
        <v>48</v>
      </c>
      <c r="D109" s="685"/>
      <c r="E109" s="317" t="s">
        <v>258</v>
      </c>
      <c r="F109" s="680"/>
      <c r="G109" s="702"/>
      <c r="H109" s="697"/>
      <c r="I109" s="543"/>
      <c r="J109" s="698"/>
      <c r="K109" s="701"/>
      <c r="L109" s="683"/>
      <c r="M109" s="703"/>
      <c r="N109" s="468" t="e">
        <f t="shared" si="154"/>
        <v>#DIV/0!</v>
      </c>
      <c r="O109" s="689" t="str">
        <f>IF(L109="","",VLOOKUP(L109,'リスト（けさない）'!$Q$3:$R$29,2,0))</f>
        <v/>
      </c>
      <c r="P109" s="700"/>
      <c r="Q109" s="700"/>
      <c r="R109" s="460"/>
      <c r="S109" s="251" t="str">
        <f>IF(U109="","",VLOOKUP(L109,'リスト（けさない）'!$X$3:$Y$29,2,0))</f>
        <v/>
      </c>
      <c r="T109" s="249">
        <f t="shared" si="155"/>
        <v>0</v>
      </c>
      <c r="U109" s="260"/>
      <c r="V109" s="251">
        <f t="shared" si="131"/>
        <v>0</v>
      </c>
      <c r="W109" s="252"/>
      <c r="X109" s="253">
        <f t="shared" si="156"/>
        <v>0</v>
      </c>
      <c r="Y109" s="253">
        <f t="shared" si="132"/>
        <v>0</v>
      </c>
      <c r="Z109" s="332">
        <f>IF(Q109="初 年 度",Y109,0)</f>
        <v>0</v>
      </c>
      <c r="AA109" s="333">
        <f>IF(Q109="次 年 度",Y109,0)</f>
        <v>0</v>
      </c>
      <c r="AB109" s="442"/>
      <c r="AC109" s="73" t="s">
        <v>208</v>
      </c>
      <c r="AD109" s="249">
        <f t="shared" si="157"/>
        <v>0</v>
      </c>
      <c r="AE109" s="427"/>
      <c r="AF109" s="369"/>
      <c r="AG109" s="260"/>
      <c r="AH109" s="254">
        <f t="shared" si="158"/>
        <v>0</v>
      </c>
      <c r="AI109" s="339">
        <f>IF(AG109&gt;0,INT((AG109-FM109)/2),AF109-FM109)</f>
        <v>0</v>
      </c>
      <c r="AJ109" s="335">
        <f>IF(Q109="初 年 度",AI109,0)</f>
        <v>0</v>
      </c>
      <c r="AK109" s="420">
        <f>IF(Q109="次 年 度",AI109,0)</f>
        <v>0</v>
      </c>
      <c r="AL109" s="442"/>
      <c r="AM109" s="251" t="str">
        <f>IF(AO109="","",VLOOKUP(L109,'リスト（けさない）'!$AA$3:$AB$29,2,0))</f>
        <v/>
      </c>
      <c r="AN109" s="254">
        <f t="shared" si="159"/>
        <v>0</v>
      </c>
      <c r="AO109" s="427"/>
      <c r="AP109" s="261">
        <f t="shared" si="133"/>
        <v>0</v>
      </c>
      <c r="AQ109" s="260"/>
      <c r="AR109" s="262">
        <f t="shared" si="160"/>
        <v>0</v>
      </c>
      <c r="AS109" s="338">
        <f t="shared" si="200"/>
        <v>0</v>
      </c>
      <c r="AT109" s="332">
        <f>IF(Q109="初 年 度",AS109,0)</f>
        <v>0</v>
      </c>
      <c r="AU109" s="333">
        <f>IF(Q109="次 年 度",AS109,0)</f>
        <v>0</v>
      </c>
      <c r="AV109" s="478"/>
      <c r="AW109" s="73" t="s">
        <v>208</v>
      </c>
      <c r="AX109" s="254">
        <f t="shared" si="161"/>
        <v>0</v>
      </c>
      <c r="AY109" s="250"/>
      <c r="AZ109" s="369"/>
      <c r="BA109" s="260"/>
      <c r="BB109" s="254">
        <f t="shared" si="162"/>
        <v>0</v>
      </c>
      <c r="BC109" s="338">
        <f t="shared" si="191"/>
        <v>0</v>
      </c>
      <c r="BD109" s="332">
        <f>IF(Q109="初 年 度",BC109,0)</f>
        <v>0</v>
      </c>
      <c r="BE109" s="438">
        <f>IF(Q109="次 年 度",BC109,0)</f>
        <v>0</v>
      </c>
      <c r="BF109" s="478"/>
      <c r="BG109" s="73" t="s">
        <v>208</v>
      </c>
      <c r="BH109" s="254">
        <f t="shared" si="163"/>
        <v>0</v>
      </c>
      <c r="BI109" s="250"/>
      <c r="BJ109" s="369"/>
      <c r="BK109" s="260"/>
      <c r="BL109" s="254">
        <f t="shared" si="164"/>
        <v>0</v>
      </c>
      <c r="BM109" s="339">
        <f t="shared" si="201"/>
        <v>0</v>
      </c>
      <c r="BN109" s="335">
        <f>IF(Q109="初 年 度",BM109,0)</f>
        <v>0</v>
      </c>
      <c r="BO109" s="420">
        <f>IF(Q109="次 年 度",BM109,0)</f>
        <v>0</v>
      </c>
      <c r="BP109" s="478"/>
      <c r="BQ109" s="377" t="s">
        <v>208</v>
      </c>
      <c r="BR109" s="254">
        <f t="shared" si="165"/>
        <v>0</v>
      </c>
      <c r="BS109" s="250"/>
      <c r="BT109" s="369"/>
      <c r="BU109" s="90"/>
      <c r="BV109" s="97">
        <f t="shared" si="166"/>
        <v>0</v>
      </c>
      <c r="BW109" s="339">
        <f t="shared" si="202"/>
        <v>0</v>
      </c>
      <c r="BX109" s="335">
        <f>IF(Q109="初 年 度",BW109,0)</f>
        <v>0</v>
      </c>
      <c r="BY109" s="336">
        <f>IF(Q109="次 年 度",BW109,0)</f>
        <v>0</v>
      </c>
      <c r="BZ109" s="478"/>
      <c r="CA109" s="73" t="s">
        <v>208</v>
      </c>
      <c r="CB109" s="254">
        <f t="shared" si="192"/>
        <v>0</v>
      </c>
      <c r="CC109" s="250"/>
      <c r="CD109" s="369"/>
      <c r="CE109" s="90"/>
      <c r="CF109" s="254">
        <f t="shared" si="167"/>
        <v>0</v>
      </c>
      <c r="CG109" s="338">
        <f t="shared" si="193"/>
        <v>0</v>
      </c>
      <c r="CH109" s="332">
        <f>IF(Q109="初 年 度",CG109,0)</f>
        <v>0</v>
      </c>
      <c r="CI109" s="333">
        <f>IF(Q109="次 年 度",CG109,0)</f>
        <v>0</v>
      </c>
      <c r="CJ109" s="242">
        <f t="shared" si="134"/>
        <v>0</v>
      </c>
      <c r="CK109" s="251">
        <f t="shared" si="135"/>
        <v>0</v>
      </c>
      <c r="CL109" s="251">
        <f t="shared" si="136"/>
        <v>0</v>
      </c>
      <c r="CM109" s="253">
        <f t="shared" si="137"/>
        <v>0</v>
      </c>
      <c r="CN109" s="251">
        <f t="shared" si="138"/>
        <v>0</v>
      </c>
      <c r="CO109" s="268">
        <f t="shared" si="139"/>
        <v>0</v>
      </c>
      <c r="CP109" s="478"/>
      <c r="CQ109" s="245" t="str">
        <f>IF(CS109="","",VLOOKUP(L109,'リスト（けさない）'!$AD$3:$AE$29,2,0))</f>
        <v/>
      </c>
      <c r="CR109" s="249">
        <f t="shared" si="168"/>
        <v>0</v>
      </c>
      <c r="CS109" s="250"/>
      <c r="CT109" s="251">
        <f t="shared" si="194"/>
        <v>0</v>
      </c>
      <c r="CU109" s="260"/>
      <c r="CV109" s="251">
        <f t="shared" si="169"/>
        <v>0</v>
      </c>
      <c r="CW109" s="339">
        <f t="shared" si="203"/>
        <v>0</v>
      </c>
      <c r="CX109" s="335">
        <f>IF(Q109="初 年 度",CW109,0)</f>
        <v>0</v>
      </c>
      <c r="CY109" s="336">
        <f>IF(Q109="次 年 度",CW109,0)</f>
        <v>0</v>
      </c>
      <c r="CZ109" s="478"/>
      <c r="DA109" s="73" t="s">
        <v>208</v>
      </c>
      <c r="DB109" s="249">
        <f t="shared" si="170"/>
        <v>0</v>
      </c>
      <c r="DC109" s="250"/>
      <c r="DD109" s="369"/>
      <c r="DE109" s="260"/>
      <c r="DF109" s="254">
        <f t="shared" si="171"/>
        <v>0</v>
      </c>
      <c r="DG109" s="338">
        <f t="shared" si="195"/>
        <v>0</v>
      </c>
      <c r="DH109" s="332">
        <f>IF(Q109="初 年 度",DG109,0)</f>
        <v>0</v>
      </c>
      <c r="DI109" s="333">
        <f>IF(Q109="次 年 度",DG109,0)</f>
        <v>0</v>
      </c>
      <c r="DJ109" s="478"/>
      <c r="DK109" s="456" t="s">
        <v>208</v>
      </c>
      <c r="DL109" s="249">
        <f t="shared" si="172"/>
        <v>0</v>
      </c>
      <c r="DM109" s="250"/>
      <c r="DN109" s="369"/>
      <c r="DO109" s="260"/>
      <c r="DP109" s="254">
        <f t="shared" si="173"/>
        <v>0</v>
      </c>
      <c r="DQ109" s="339">
        <f t="shared" si="204"/>
        <v>0</v>
      </c>
      <c r="DR109" s="335">
        <f>IF(Q109="初 年 度",DQ109,0)</f>
        <v>0</v>
      </c>
      <c r="DS109" s="336">
        <f>IF(Q109="次 年 度",DQ109,0)</f>
        <v>0</v>
      </c>
      <c r="DT109" s="478"/>
      <c r="DU109" s="456" t="s">
        <v>208</v>
      </c>
      <c r="DV109" s="249">
        <f t="shared" si="174"/>
        <v>0</v>
      </c>
      <c r="DW109" s="250"/>
      <c r="DX109" s="369"/>
      <c r="DY109" s="260"/>
      <c r="DZ109" s="254">
        <f t="shared" si="175"/>
        <v>0</v>
      </c>
      <c r="EA109" s="338">
        <f t="shared" si="196"/>
        <v>0</v>
      </c>
      <c r="EB109" s="332">
        <f>IF(Q109="初 年 度",EA109,0)</f>
        <v>0</v>
      </c>
      <c r="EC109" s="333">
        <f>IF(Q109="次 年 度",EA109,0)</f>
        <v>0</v>
      </c>
      <c r="ED109" s="478"/>
      <c r="EE109" s="456" t="s">
        <v>208</v>
      </c>
      <c r="EF109" s="249">
        <f t="shared" si="176"/>
        <v>0</v>
      </c>
      <c r="EG109" s="250"/>
      <c r="EH109" s="369"/>
      <c r="EI109" s="260"/>
      <c r="EJ109" s="254">
        <f t="shared" si="177"/>
        <v>0</v>
      </c>
      <c r="EK109" s="339">
        <f t="shared" si="205"/>
        <v>0</v>
      </c>
      <c r="EL109" s="335">
        <f>IF(Q109="初 年 度",EK109,0)</f>
        <v>0</v>
      </c>
      <c r="EM109" s="336">
        <f>IF(Q109="次 年 度",EK109,0)</f>
        <v>0</v>
      </c>
      <c r="EN109" s="242">
        <f t="shared" si="140"/>
        <v>0</v>
      </c>
      <c r="EO109" s="253">
        <f t="shared" si="141"/>
        <v>0</v>
      </c>
      <c r="EP109" s="253">
        <f t="shared" si="142"/>
        <v>0</v>
      </c>
      <c r="EQ109" s="253">
        <f t="shared" si="143"/>
        <v>0</v>
      </c>
      <c r="ER109" s="253">
        <f t="shared" si="144"/>
        <v>0</v>
      </c>
      <c r="ES109" s="263">
        <f t="shared" si="145"/>
        <v>0</v>
      </c>
      <c r="ET109" s="276">
        <f t="shared" si="146"/>
        <v>0</v>
      </c>
      <c r="EU109" s="265">
        <f t="shared" si="147"/>
        <v>0</v>
      </c>
      <c r="EV109" s="253">
        <f t="shared" si="148"/>
        <v>0</v>
      </c>
      <c r="EW109" s="253">
        <f t="shared" si="149"/>
        <v>0</v>
      </c>
      <c r="EX109" s="251">
        <f t="shared" si="150"/>
        <v>0</v>
      </c>
      <c r="EY109" s="268">
        <f t="shared" si="151"/>
        <v>0</v>
      </c>
      <c r="EZ109" s="384">
        <f>IF(L109="ブルーベリー（普通栽培）",0,220)</f>
        <v>220</v>
      </c>
      <c r="FA109" s="247">
        <f>IF(L109="ブルーベリー（普通栽培）",0,T109+AD109+AN109)</f>
        <v>0</v>
      </c>
      <c r="FB109" s="247">
        <f>IF(L109="ブルーベリー（普通栽培）",0,U109+AE109+AO109)</f>
        <v>0</v>
      </c>
      <c r="FC109" s="253">
        <f t="shared" si="197"/>
        <v>0</v>
      </c>
      <c r="FD109" s="253">
        <f t="shared" si="152"/>
        <v>0</v>
      </c>
      <c r="FE109" s="253">
        <f>IF(Q109="初 年 度",FC109-GK109,0)</f>
        <v>0</v>
      </c>
      <c r="FF109" s="263">
        <f>IF(Q109="次 年 度",FC109-GK109,0)</f>
        <v>0</v>
      </c>
      <c r="FG109" s="137">
        <f t="shared" si="114"/>
        <v>0</v>
      </c>
      <c r="FH109" s="84">
        <f t="shared" si="114"/>
        <v>0</v>
      </c>
      <c r="FI109" s="84">
        <f t="shared" si="114"/>
        <v>0</v>
      </c>
      <c r="FJ109" s="131">
        <f t="shared" si="114"/>
        <v>0</v>
      </c>
      <c r="FK109" s="228">
        <f>IF(P109="課税事業者（一般課税）",INT(V109*10/110)+INT(W109*10/110),0)</f>
        <v>0</v>
      </c>
      <c r="FL109" s="282">
        <f t="shared" si="153"/>
        <v>0</v>
      </c>
      <c r="FM109" s="283">
        <f>IF(P109="課税事業者（一般課税）",INT(AG109*0.0909090909090909),0)</f>
        <v>0</v>
      </c>
      <c r="FN109" s="344">
        <f t="shared" si="178"/>
        <v>0</v>
      </c>
      <c r="FO109" s="232">
        <f>IF(P109="課税事業者（一般課税）",INT(AP109*10/110)+INT(AQ109*10/110),0)</f>
        <v>0</v>
      </c>
      <c r="FP109" s="286">
        <f t="shared" si="179"/>
        <v>0</v>
      </c>
      <c r="FQ109" s="340">
        <f>IF(P109="課税事業者（一般課税）",INT(BA109*10/110),0)</f>
        <v>0</v>
      </c>
      <c r="FR109" s="282">
        <f t="shared" si="180"/>
        <v>0</v>
      </c>
      <c r="FS109" s="230">
        <f>IF(P109="課税事業者（一般課税）",INT(BL109*10/110),0)</f>
        <v>0</v>
      </c>
      <c r="FT109" s="284">
        <f t="shared" si="181"/>
        <v>0</v>
      </c>
      <c r="FU109" s="230">
        <f>IF(P109="課税事業者（一般課税）",INT(BV109*10/110),0)</f>
        <v>0</v>
      </c>
      <c r="FV109" s="286">
        <f t="shared" si="182"/>
        <v>0</v>
      </c>
      <c r="FW109" s="230">
        <f>IF(P109="課税事業者（一般課税）",INT(CF109*10/110),0)</f>
        <v>0</v>
      </c>
      <c r="FX109" s="284">
        <f t="shared" si="183"/>
        <v>0</v>
      </c>
      <c r="FY109" s="340">
        <f>IF(P109="課税事業者（一般課税）",INT(CT109*10/110)+INT(CU109*10/110),0)</f>
        <v>0</v>
      </c>
      <c r="FZ109" s="282">
        <f t="shared" si="184"/>
        <v>0</v>
      </c>
      <c r="GA109" s="230">
        <f>IF(P109="課税事業者（一般課税）",INT(DF109*10/110),0)</f>
        <v>0</v>
      </c>
      <c r="GB109" s="284">
        <f t="shared" si="185"/>
        <v>0</v>
      </c>
      <c r="GC109" s="353">
        <f>IF(P109="課税事業者（一般課税）",INT(DP109*10/110),0)</f>
        <v>0</v>
      </c>
      <c r="GD109" s="282">
        <f t="shared" si="186"/>
        <v>0</v>
      </c>
      <c r="GE109" s="230">
        <f>IF(P109="課税事業者（一般課税）",INT(DZ109*10/110),0)</f>
        <v>0</v>
      </c>
      <c r="GF109" s="286">
        <f t="shared" si="187"/>
        <v>0</v>
      </c>
      <c r="GG109" s="353">
        <f>IF(P109="課税事業者（一般課税）",INT(EJ109*10/110),0)</f>
        <v>0</v>
      </c>
      <c r="GH109" s="286">
        <f t="shared" si="188"/>
        <v>0</v>
      </c>
      <c r="GI109" s="285">
        <f t="shared" si="115"/>
        <v>0</v>
      </c>
      <c r="GJ109" s="286">
        <f t="shared" si="115"/>
        <v>0</v>
      </c>
      <c r="GK109" s="353">
        <f>IF(P109="課税事業者（一般課税）",INT(FC109*10/110),0)</f>
        <v>0</v>
      </c>
      <c r="GL109" s="288">
        <f t="shared" si="189"/>
        <v>0</v>
      </c>
      <c r="GM109" s="694"/>
    </row>
    <row r="110" spans="1:195" ht="20.100000000000001" customHeight="1">
      <c r="A110" s="668"/>
      <c r="B110" s="522"/>
      <c r="C110" s="669"/>
      <c r="D110" s="673"/>
      <c r="E110" s="316" t="s">
        <v>256</v>
      </c>
      <c r="F110" s="675"/>
      <c r="G110" s="541"/>
      <c r="H110" s="497"/>
      <c r="I110" s="697"/>
      <c r="J110" s="699"/>
      <c r="K110" s="552"/>
      <c r="L110" s="541"/>
      <c r="M110" s="704"/>
      <c r="N110" s="467" t="e">
        <f t="shared" si="154"/>
        <v>#DIV/0!</v>
      </c>
      <c r="O110" s="690"/>
      <c r="P110" s="537"/>
      <c r="Q110" s="537"/>
      <c r="R110" s="91"/>
      <c r="S110" s="80" t="str">
        <f>IF(U110="","",VLOOKUP(L109,'リスト（けさない）'!$X$3:$Y$29,2,0))</f>
        <v/>
      </c>
      <c r="T110" s="75">
        <f t="shared" si="155"/>
        <v>0</v>
      </c>
      <c r="U110" s="91"/>
      <c r="V110" s="81">
        <f t="shared" si="131"/>
        <v>0</v>
      </c>
      <c r="W110" s="79"/>
      <c r="X110" s="85">
        <f t="shared" si="156"/>
        <v>0</v>
      </c>
      <c r="Y110" s="83">
        <f t="shared" si="132"/>
        <v>0</v>
      </c>
      <c r="Z110" s="394">
        <f>IF(Q109="初 年 度",Y110,0)</f>
        <v>0</v>
      </c>
      <c r="AA110" s="395">
        <f>IF(Q109="次 年 度",Y110,0)</f>
        <v>0</v>
      </c>
      <c r="AB110" s="443"/>
      <c r="AC110" s="126" t="s">
        <v>208</v>
      </c>
      <c r="AD110" s="75">
        <f t="shared" si="157"/>
        <v>0</v>
      </c>
      <c r="AE110" s="424"/>
      <c r="AF110" s="370"/>
      <c r="AG110" s="91"/>
      <c r="AH110" s="94">
        <f t="shared" si="158"/>
        <v>0</v>
      </c>
      <c r="AI110" s="96">
        <f>IF(AG109&gt;0,INT((AG110-FM110)/2),AF110-FM110)</f>
        <v>0</v>
      </c>
      <c r="AJ110" s="96">
        <f>IF(Q109="初 年 度",AI110,0)</f>
        <v>0</v>
      </c>
      <c r="AK110" s="421">
        <f>IF(Q109="次 年 度",AI110,0)</f>
        <v>0</v>
      </c>
      <c r="AL110" s="443"/>
      <c r="AM110" s="81" t="str">
        <f>IF(AO110="","",VLOOKUP(L109,'リスト（けさない）'!$AA$3:$AB$29,2,0))</f>
        <v/>
      </c>
      <c r="AN110" s="94">
        <f t="shared" si="159"/>
        <v>0</v>
      </c>
      <c r="AO110" s="424"/>
      <c r="AP110" s="106">
        <f t="shared" si="133"/>
        <v>0</v>
      </c>
      <c r="AQ110" s="91"/>
      <c r="AR110" s="110">
        <f t="shared" si="160"/>
        <v>0</v>
      </c>
      <c r="AS110" s="334">
        <f t="shared" si="200"/>
        <v>0</v>
      </c>
      <c r="AT110" s="334">
        <f>IF(Q109="初 年 度",AS110,0)</f>
        <v>0</v>
      </c>
      <c r="AU110" s="337">
        <f>IF(Q109="次 年 度",AS110,0)</f>
        <v>0</v>
      </c>
      <c r="AV110" s="475"/>
      <c r="AW110" s="126" t="s">
        <v>208</v>
      </c>
      <c r="AX110" s="94">
        <f t="shared" si="161"/>
        <v>0</v>
      </c>
      <c r="AY110" s="101"/>
      <c r="AZ110" s="370"/>
      <c r="BA110" s="91"/>
      <c r="BB110" s="94">
        <f t="shared" si="162"/>
        <v>0</v>
      </c>
      <c r="BC110" s="80">
        <f t="shared" si="191"/>
        <v>0</v>
      </c>
      <c r="BD110" s="83">
        <f>IF(Q109="初 年 度",BC110,0)</f>
        <v>0</v>
      </c>
      <c r="BE110" s="122">
        <f>IF(Q109="次 年 度",BC110,0)</f>
        <v>0</v>
      </c>
      <c r="BF110" s="475"/>
      <c r="BG110" s="126" t="s">
        <v>208</v>
      </c>
      <c r="BH110" s="94">
        <f t="shared" si="163"/>
        <v>0</v>
      </c>
      <c r="BI110" s="101"/>
      <c r="BJ110" s="370"/>
      <c r="BK110" s="91"/>
      <c r="BL110" s="94">
        <f t="shared" si="164"/>
        <v>0</v>
      </c>
      <c r="BM110" s="83">
        <f t="shared" si="201"/>
        <v>0</v>
      </c>
      <c r="BN110" s="83">
        <f>IF(Q109="初 年 度",BM110,0)</f>
        <v>0</v>
      </c>
      <c r="BO110" s="122">
        <f>IF(Q109="次 年 度",BM110,0)</f>
        <v>0</v>
      </c>
      <c r="BP110" s="475"/>
      <c r="BQ110" s="378" t="s">
        <v>208</v>
      </c>
      <c r="BR110" s="94">
        <f t="shared" si="165"/>
        <v>0</v>
      </c>
      <c r="BS110" s="101"/>
      <c r="BT110" s="370"/>
      <c r="BU110" s="91"/>
      <c r="BV110" s="94">
        <f t="shared" si="166"/>
        <v>0</v>
      </c>
      <c r="BW110" s="83">
        <f t="shared" si="202"/>
        <v>0</v>
      </c>
      <c r="BX110" s="83">
        <f>IF(Q109="初 年 度",BW110,0)</f>
        <v>0</v>
      </c>
      <c r="BY110" s="120">
        <f>IF(Q109="次 年 度",BW110,0)</f>
        <v>0</v>
      </c>
      <c r="BZ110" s="475"/>
      <c r="CA110" s="126" t="s">
        <v>208</v>
      </c>
      <c r="CB110" s="94">
        <f t="shared" si="192"/>
        <v>0</v>
      </c>
      <c r="CC110" s="101"/>
      <c r="CD110" s="370"/>
      <c r="CE110" s="91"/>
      <c r="CF110" s="94">
        <f t="shared" si="167"/>
        <v>0</v>
      </c>
      <c r="CG110" s="83">
        <f t="shared" si="193"/>
        <v>0</v>
      </c>
      <c r="CH110" s="83">
        <f>IF(Q109="初 年 度",CG110,0)</f>
        <v>0</v>
      </c>
      <c r="CI110" s="120">
        <f>IF(Q109="次 年 度",CG110,0)</f>
        <v>0</v>
      </c>
      <c r="CJ110" s="69">
        <f t="shared" si="134"/>
        <v>0</v>
      </c>
      <c r="CK110" s="81">
        <f t="shared" si="135"/>
        <v>0</v>
      </c>
      <c r="CL110" s="81">
        <f t="shared" si="136"/>
        <v>0</v>
      </c>
      <c r="CM110" s="85">
        <f t="shared" si="137"/>
        <v>0</v>
      </c>
      <c r="CN110" s="81">
        <f t="shared" si="138"/>
        <v>0</v>
      </c>
      <c r="CO110" s="132">
        <f t="shared" si="139"/>
        <v>0</v>
      </c>
      <c r="CP110" s="475"/>
      <c r="CQ110" s="80" t="str">
        <f>IF(CS110="","",VLOOKUP(L109,'リスト（けさない）'!$AD$3:$AE$29,2,0))</f>
        <v/>
      </c>
      <c r="CR110" s="75">
        <f t="shared" si="168"/>
        <v>0</v>
      </c>
      <c r="CS110" s="101"/>
      <c r="CT110" s="81">
        <f t="shared" si="194"/>
        <v>0</v>
      </c>
      <c r="CU110" s="91"/>
      <c r="CV110" s="81">
        <f t="shared" si="169"/>
        <v>0</v>
      </c>
      <c r="CW110" s="80">
        <f t="shared" si="203"/>
        <v>0</v>
      </c>
      <c r="CX110" s="83">
        <f>IF(Q109="初 年 度",CW110,0)</f>
        <v>0</v>
      </c>
      <c r="CY110" s="120">
        <f>IF(Q109="次 年 度",CW110,0)</f>
        <v>0</v>
      </c>
      <c r="CZ110" s="475"/>
      <c r="DA110" s="126" t="s">
        <v>208</v>
      </c>
      <c r="DB110" s="75">
        <f t="shared" si="170"/>
        <v>0</v>
      </c>
      <c r="DC110" s="101"/>
      <c r="DD110" s="370"/>
      <c r="DE110" s="91"/>
      <c r="DF110" s="94">
        <f t="shared" si="171"/>
        <v>0</v>
      </c>
      <c r="DG110" s="83">
        <f t="shared" si="195"/>
        <v>0</v>
      </c>
      <c r="DH110" s="83">
        <f>IF(Q109="初 年 度",DG110,0)</f>
        <v>0</v>
      </c>
      <c r="DI110" s="120">
        <f>IF(Q109="次 年 度",DG110,0)</f>
        <v>0</v>
      </c>
      <c r="DJ110" s="475"/>
      <c r="DK110" s="126" t="s">
        <v>208</v>
      </c>
      <c r="DL110" s="75">
        <f t="shared" si="172"/>
        <v>0</v>
      </c>
      <c r="DM110" s="101"/>
      <c r="DN110" s="370"/>
      <c r="DO110" s="91"/>
      <c r="DP110" s="94">
        <f t="shared" si="173"/>
        <v>0</v>
      </c>
      <c r="DQ110" s="83">
        <f t="shared" si="204"/>
        <v>0</v>
      </c>
      <c r="DR110" s="83">
        <f>IF(Q109="初 年 度",DQ110,0)</f>
        <v>0</v>
      </c>
      <c r="DS110" s="120">
        <f>IF(Q109="次 年 度",DQ110,0)</f>
        <v>0</v>
      </c>
      <c r="DT110" s="475"/>
      <c r="DU110" s="126" t="s">
        <v>208</v>
      </c>
      <c r="DV110" s="75">
        <f t="shared" si="174"/>
        <v>0</v>
      </c>
      <c r="DW110" s="101"/>
      <c r="DX110" s="370"/>
      <c r="DY110" s="91"/>
      <c r="DZ110" s="94">
        <f t="shared" si="175"/>
        <v>0</v>
      </c>
      <c r="EA110" s="83">
        <f t="shared" si="196"/>
        <v>0</v>
      </c>
      <c r="EB110" s="83">
        <f>IF(Q109="初 年 度",EA110,0)</f>
        <v>0</v>
      </c>
      <c r="EC110" s="120">
        <f>IF(Q109="次 年 度",EA110,0)</f>
        <v>0</v>
      </c>
      <c r="ED110" s="475"/>
      <c r="EE110" s="126" t="s">
        <v>208</v>
      </c>
      <c r="EF110" s="75">
        <f t="shared" si="176"/>
        <v>0</v>
      </c>
      <c r="EG110" s="101"/>
      <c r="EH110" s="370"/>
      <c r="EI110" s="91"/>
      <c r="EJ110" s="94">
        <f t="shared" si="177"/>
        <v>0</v>
      </c>
      <c r="EK110" s="83">
        <f t="shared" si="205"/>
        <v>0</v>
      </c>
      <c r="EL110" s="83">
        <f>IF(Q109="初 年 度",EK110,0)</f>
        <v>0</v>
      </c>
      <c r="EM110" s="120">
        <f>IF(Q109="次 年 度",EK110,0)</f>
        <v>0</v>
      </c>
      <c r="EN110" s="69">
        <f t="shared" si="140"/>
        <v>0</v>
      </c>
      <c r="EO110" s="83">
        <f t="shared" si="141"/>
        <v>0</v>
      </c>
      <c r="EP110" s="85">
        <f t="shared" si="142"/>
        <v>0</v>
      </c>
      <c r="EQ110" s="85">
        <f t="shared" si="143"/>
        <v>0</v>
      </c>
      <c r="ER110" s="85">
        <f t="shared" si="144"/>
        <v>0</v>
      </c>
      <c r="ES110" s="119">
        <f t="shared" si="145"/>
        <v>0</v>
      </c>
      <c r="ET110" s="138">
        <f t="shared" si="146"/>
        <v>0</v>
      </c>
      <c r="EU110" s="123">
        <f t="shared" si="147"/>
        <v>0</v>
      </c>
      <c r="EV110" s="85">
        <f t="shared" si="148"/>
        <v>0</v>
      </c>
      <c r="EW110" s="85">
        <f t="shared" si="149"/>
        <v>0</v>
      </c>
      <c r="EX110" s="81">
        <f t="shared" si="150"/>
        <v>0</v>
      </c>
      <c r="EY110" s="132">
        <f t="shared" si="151"/>
        <v>0</v>
      </c>
      <c r="EZ110" s="71">
        <f>IF(L109="ブルーベリー（普通栽培）",0,220)</f>
        <v>220</v>
      </c>
      <c r="FA110" s="80">
        <f>IF(L109="ブルーベリー（普通栽培）",0,T110+AD110+AN110)</f>
        <v>0</v>
      </c>
      <c r="FB110" s="83">
        <f>IF(L109="ブルーベリー（普通栽培）",0,U110+AE110+AO110)</f>
        <v>0</v>
      </c>
      <c r="FC110" s="85">
        <f t="shared" si="197"/>
        <v>0</v>
      </c>
      <c r="FD110" s="85">
        <f t="shared" si="152"/>
        <v>0</v>
      </c>
      <c r="FE110" s="117">
        <f>IF(Q109="初 年 度",FC110-GK110,0)</f>
        <v>0</v>
      </c>
      <c r="FF110" s="118">
        <f>IF(Q109="次 年 度",FC110-GK110,0)</f>
        <v>0</v>
      </c>
      <c r="FG110" s="138">
        <f t="shared" si="114"/>
        <v>0</v>
      </c>
      <c r="FH110" s="85">
        <f t="shared" si="114"/>
        <v>0</v>
      </c>
      <c r="FI110" s="85">
        <f t="shared" si="114"/>
        <v>0</v>
      </c>
      <c r="FJ110" s="132">
        <f t="shared" si="114"/>
        <v>0</v>
      </c>
      <c r="FK110" s="314">
        <f>IF(P109="課税事業者（一般課税）",INT(V110*10/110)+INT(W110*10/110),0)</f>
        <v>0</v>
      </c>
      <c r="FL110" s="93">
        <f t="shared" si="153"/>
        <v>0</v>
      </c>
      <c r="FM110" s="103">
        <f>IF(P109="課税事業者（一般課税）",INT(AG110*0.0909090909090909),0)</f>
        <v>0</v>
      </c>
      <c r="FN110" s="341">
        <f t="shared" si="178"/>
        <v>0</v>
      </c>
      <c r="FO110" s="350">
        <f>IF(P109="課税事業者（一般課税）",INT(AP110*10/110)+INT(AQ110*10/110),0)</f>
        <v>0</v>
      </c>
      <c r="FP110" s="116">
        <f t="shared" si="179"/>
        <v>0</v>
      </c>
      <c r="FQ110" s="347">
        <f>IF(P109="課税事業者（一般課税）",INT(BA110*10/110),0)</f>
        <v>0</v>
      </c>
      <c r="FR110" s="93">
        <f t="shared" si="180"/>
        <v>0</v>
      </c>
      <c r="FS110" s="355">
        <f>IF(P109="課税事業者（一般課税）",INT(BL110*10/110),0)</f>
        <v>0</v>
      </c>
      <c r="FT110" s="104">
        <f t="shared" si="181"/>
        <v>0</v>
      </c>
      <c r="FU110" s="355">
        <f>IF(P109="課税事業者（一般課税）",INT(BV110*10/110),0)</f>
        <v>0</v>
      </c>
      <c r="FV110" s="116">
        <f t="shared" si="182"/>
        <v>0</v>
      </c>
      <c r="FW110" s="355">
        <f>IF(P109="課税事業者（一般課税）",INT(CF110*10/110),0)</f>
        <v>0</v>
      </c>
      <c r="FX110" s="104">
        <f t="shared" si="183"/>
        <v>0</v>
      </c>
      <c r="FY110" s="347">
        <f>IF(P109="課税事業者（一般課税）",INT(CT110*10/110)+INT(CU110*10/110),0)</f>
        <v>0</v>
      </c>
      <c r="FZ110" s="93">
        <f t="shared" si="184"/>
        <v>0</v>
      </c>
      <c r="GA110" s="355">
        <f>IF(P109="課税事業者（一般課税）",INT(DF110*10/110),0)</f>
        <v>0</v>
      </c>
      <c r="GB110" s="104">
        <f t="shared" si="185"/>
        <v>0</v>
      </c>
      <c r="GC110" s="354">
        <f>IF(P109="課税事業者（一般課税）",INT(DL110*10/110),0)</f>
        <v>0</v>
      </c>
      <c r="GD110" s="93">
        <f t="shared" si="186"/>
        <v>0</v>
      </c>
      <c r="GE110" s="355">
        <f>IF(P109="課税事業者（一般課税）",INT(DZ110*10/110),0)</f>
        <v>0</v>
      </c>
      <c r="GF110" s="116">
        <f t="shared" si="187"/>
        <v>0</v>
      </c>
      <c r="GG110" s="354">
        <f>IF(P109="課税事業者（一般課税）",INT(EJ110*10/110),0)</f>
        <v>0</v>
      </c>
      <c r="GH110" s="116">
        <f t="shared" si="188"/>
        <v>0</v>
      </c>
      <c r="GI110" s="114">
        <f t="shared" si="115"/>
        <v>0</v>
      </c>
      <c r="GJ110" s="116">
        <f t="shared" si="115"/>
        <v>0</v>
      </c>
      <c r="GK110" s="354">
        <f>IF(P109="課税事業者（一般課税）",INT(FC110*10/110),0)</f>
        <v>0</v>
      </c>
      <c r="GL110" s="139">
        <f t="shared" si="189"/>
        <v>0</v>
      </c>
      <c r="GM110" s="695"/>
    </row>
    <row r="111" spans="1:195" ht="20.100000000000001" customHeight="1">
      <c r="A111" s="667" t="str">
        <f t="shared" ref="A111" si="219">+A109</f>
        <v>北海道</v>
      </c>
      <c r="B111" s="521"/>
      <c r="C111" s="629">
        <f t="shared" si="199"/>
        <v>49</v>
      </c>
      <c r="D111" s="685"/>
      <c r="E111" s="317" t="s">
        <v>258</v>
      </c>
      <c r="F111" s="680"/>
      <c r="G111" s="702"/>
      <c r="H111" s="697"/>
      <c r="I111" s="543"/>
      <c r="J111" s="698"/>
      <c r="K111" s="701"/>
      <c r="L111" s="683"/>
      <c r="M111" s="703"/>
      <c r="N111" s="468" t="e">
        <f t="shared" si="154"/>
        <v>#DIV/0!</v>
      </c>
      <c r="O111" s="689" t="str">
        <f>IF(L111="","",VLOOKUP(L111,'リスト（けさない）'!$Q$3:$R$29,2,0))</f>
        <v/>
      </c>
      <c r="P111" s="700"/>
      <c r="Q111" s="700"/>
      <c r="R111" s="473"/>
      <c r="S111" s="251" t="str">
        <f>IF(U111="","",VLOOKUP(L111,'リスト（けさない）'!$X$3:$Y$29,2,0))</f>
        <v/>
      </c>
      <c r="T111" s="243">
        <f t="shared" si="155"/>
        <v>0</v>
      </c>
      <c r="U111" s="255"/>
      <c r="V111" s="245">
        <f t="shared" ref="V111:V114" si="220">IF(U111&gt;0,ROUND(S111*U111,0),0)</f>
        <v>0</v>
      </c>
      <c r="W111" s="246"/>
      <c r="X111" s="247">
        <f t="shared" si="156"/>
        <v>0</v>
      </c>
      <c r="Y111" s="253">
        <f t="shared" si="132"/>
        <v>0</v>
      </c>
      <c r="Z111" s="332">
        <f>IF(Q111="初 年 度",Y111,0)</f>
        <v>0</v>
      </c>
      <c r="AA111" s="333">
        <f>IF(Q111="次 年 度",Y111,0)</f>
        <v>0</v>
      </c>
      <c r="AB111" s="444"/>
      <c r="AC111" s="124" t="s">
        <v>133</v>
      </c>
      <c r="AD111" s="243">
        <f t="shared" si="157"/>
        <v>0</v>
      </c>
      <c r="AE111" s="425"/>
      <c r="AF111" s="369"/>
      <c r="AG111" s="255"/>
      <c r="AH111" s="248">
        <f t="shared" si="158"/>
        <v>0</v>
      </c>
      <c r="AI111" s="339">
        <f>IF(AG111&gt;0,INT((AG111-FM111)/2),AF111-FM111)</f>
        <v>0</v>
      </c>
      <c r="AJ111" s="335">
        <f>IF(Q111="初 年 度",AI111,0)</f>
        <v>0</v>
      </c>
      <c r="AK111" s="420">
        <f>IF(Q111="次 年 度",AI111,0)</f>
        <v>0</v>
      </c>
      <c r="AL111" s="444"/>
      <c r="AM111" s="245" t="str">
        <f>IF(AO111="","",VLOOKUP(L111,'リスト（けさない）'!$AA$3:$AB$29,2,0))</f>
        <v/>
      </c>
      <c r="AN111" s="248">
        <f t="shared" si="159"/>
        <v>0</v>
      </c>
      <c r="AO111" s="425"/>
      <c r="AP111" s="257">
        <f t="shared" ref="AP111:AP114" si="221">IF(AO111&gt;0,ROUND(AM111*AO111,0),0)</f>
        <v>0</v>
      </c>
      <c r="AQ111" s="255"/>
      <c r="AR111" s="258">
        <f t="shared" si="160"/>
        <v>0</v>
      </c>
      <c r="AS111" s="338">
        <f t="shared" si="200"/>
        <v>0</v>
      </c>
      <c r="AT111" s="332">
        <f>IF(Q111="初 年 度",AS111,0)</f>
        <v>0</v>
      </c>
      <c r="AU111" s="333">
        <f>IF(Q111="次 年 度",AS111,0)</f>
        <v>0</v>
      </c>
      <c r="AV111" s="476"/>
      <c r="AW111" s="124" t="s">
        <v>208</v>
      </c>
      <c r="AX111" s="248">
        <f t="shared" si="161"/>
        <v>0</v>
      </c>
      <c r="AY111" s="244"/>
      <c r="AZ111" s="369"/>
      <c r="BA111" s="255"/>
      <c r="BB111" s="248">
        <f t="shared" si="162"/>
        <v>0</v>
      </c>
      <c r="BC111" s="339">
        <f t="shared" si="191"/>
        <v>0</v>
      </c>
      <c r="BD111" s="335">
        <f>IF(Q111="初 年 度",BC111,0)</f>
        <v>0</v>
      </c>
      <c r="BE111" s="420">
        <f>IF(Q111="次 年 度",BC111,0)</f>
        <v>0</v>
      </c>
      <c r="BF111" s="476"/>
      <c r="BG111" s="124" t="s">
        <v>208</v>
      </c>
      <c r="BH111" s="248">
        <f t="shared" si="163"/>
        <v>0</v>
      </c>
      <c r="BI111" s="244"/>
      <c r="BJ111" s="369"/>
      <c r="BK111" s="255"/>
      <c r="BL111" s="248">
        <f t="shared" si="164"/>
        <v>0</v>
      </c>
      <c r="BM111" s="339">
        <f t="shared" si="201"/>
        <v>0</v>
      </c>
      <c r="BN111" s="335">
        <f>IF(Q111="初 年 度",BM111,0)</f>
        <v>0</v>
      </c>
      <c r="BO111" s="420">
        <f>IF(Q111="次 年 度",BM111,0)</f>
        <v>0</v>
      </c>
      <c r="BP111" s="476"/>
      <c r="BQ111" s="376" t="s">
        <v>208</v>
      </c>
      <c r="BR111" s="248">
        <f t="shared" si="165"/>
        <v>0</v>
      </c>
      <c r="BS111" s="244"/>
      <c r="BT111" s="369"/>
      <c r="BU111" s="88"/>
      <c r="BV111" s="95">
        <f t="shared" si="166"/>
        <v>0</v>
      </c>
      <c r="BW111" s="339">
        <f t="shared" si="202"/>
        <v>0</v>
      </c>
      <c r="BX111" s="335">
        <f>IF(Q111="初 年 度",BW111,0)</f>
        <v>0</v>
      </c>
      <c r="BY111" s="336">
        <f>IF(Q111="次 年 度",BW111,0)</f>
        <v>0</v>
      </c>
      <c r="BZ111" s="476"/>
      <c r="CA111" s="124" t="s">
        <v>208</v>
      </c>
      <c r="CB111" s="248">
        <f t="shared" si="192"/>
        <v>0</v>
      </c>
      <c r="CC111" s="244"/>
      <c r="CD111" s="369"/>
      <c r="CE111" s="88"/>
      <c r="CF111" s="248">
        <f t="shared" si="167"/>
        <v>0</v>
      </c>
      <c r="CG111" s="338">
        <f t="shared" si="193"/>
        <v>0</v>
      </c>
      <c r="CH111" s="332">
        <f>IF(Q111="初 年 度",CG111,0)</f>
        <v>0</v>
      </c>
      <c r="CI111" s="333">
        <f>IF(Q111="次 年 度",CG111,0)</f>
        <v>0</v>
      </c>
      <c r="CJ111" s="256">
        <f t="shared" si="134"/>
        <v>0</v>
      </c>
      <c r="CK111" s="245">
        <f t="shared" si="135"/>
        <v>0</v>
      </c>
      <c r="CL111" s="245">
        <f t="shared" si="136"/>
        <v>0</v>
      </c>
      <c r="CM111" s="247">
        <f t="shared" si="137"/>
        <v>0</v>
      </c>
      <c r="CN111" s="245">
        <f t="shared" si="138"/>
        <v>0</v>
      </c>
      <c r="CO111" s="266">
        <f t="shared" si="139"/>
        <v>0</v>
      </c>
      <c r="CP111" s="476"/>
      <c r="CQ111" s="251" t="str">
        <f>IF(CS111="","",VLOOKUP(L111,'リスト（けさない）'!$AD$3:$AE$29,2,0))</f>
        <v/>
      </c>
      <c r="CR111" s="243">
        <f t="shared" si="168"/>
        <v>0</v>
      </c>
      <c r="CS111" s="244"/>
      <c r="CT111" s="245">
        <f t="shared" si="194"/>
        <v>0</v>
      </c>
      <c r="CU111" s="255"/>
      <c r="CV111" s="245">
        <f t="shared" si="169"/>
        <v>0</v>
      </c>
      <c r="CW111" s="339">
        <f t="shared" si="203"/>
        <v>0</v>
      </c>
      <c r="CX111" s="335">
        <f>IF(Q111="初 年 度",CW111,0)</f>
        <v>0</v>
      </c>
      <c r="CY111" s="336">
        <f>IF(Q111="次 年 度",CW111,0)</f>
        <v>0</v>
      </c>
      <c r="CZ111" s="476"/>
      <c r="DA111" s="124" t="s">
        <v>133</v>
      </c>
      <c r="DB111" s="243">
        <f t="shared" si="170"/>
        <v>0</v>
      </c>
      <c r="DC111" s="244"/>
      <c r="DD111" s="369"/>
      <c r="DE111" s="255"/>
      <c r="DF111" s="248">
        <f t="shared" si="171"/>
        <v>0</v>
      </c>
      <c r="DG111" s="338">
        <f t="shared" si="195"/>
        <v>0</v>
      </c>
      <c r="DH111" s="332">
        <f>IF(Q111="初 年 度",DG111,0)</f>
        <v>0</v>
      </c>
      <c r="DI111" s="333">
        <f>IF(Q111="次 年 度",DG111,0)</f>
        <v>0</v>
      </c>
      <c r="DJ111" s="476"/>
      <c r="DK111" s="458" t="s">
        <v>133</v>
      </c>
      <c r="DL111" s="243">
        <f t="shared" si="172"/>
        <v>0</v>
      </c>
      <c r="DM111" s="244"/>
      <c r="DN111" s="369"/>
      <c r="DO111" s="255"/>
      <c r="DP111" s="248">
        <f t="shared" si="173"/>
        <v>0</v>
      </c>
      <c r="DQ111" s="339">
        <f t="shared" si="204"/>
        <v>0</v>
      </c>
      <c r="DR111" s="335">
        <f>IF(Q111="初 年 度",DQ111,0)</f>
        <v>0</v>
      </c>
      <c r="DS111" s="336">
        <f>IF(Q111="次 年 度",DQ111,0)</f>
        <v>0</v>
      </c>
      <c r="DT111" s="476"/>
      <c r="DU111" s="458" t="s">
        <v>133</v>
      </c>
      <c r="DV111" s="243">
        <f t="shared" si="174"/>
        <v>0</v>
      </c>
      <c r="DW111" s="244"/>
      <c r="DX111" s="369"/>
      <c r="DY111" s="255"/>
      <c r="DZ111" s="248">
        <f t="shared" si="175"/>
        <v>0</v>
      </c>
      <c r="EA111" s="338">
        <f t="shared" si="196"/>
        <v>0</v>
      </c>
      <c r="EB111" s="332">
        <f>IF(Q111="初 年 度",EA111,0)</f>
        <v>0</v>
      </c>
      <c r="EC111" s="333">
        <f>IF(Q111="次 年 度",EA111,0)</f>
        <v>0</v>
      </c>
      <c r="ED111" s="476"/>
      <c r="EE111" s="458" t="s">
        <v>133</v>
      </c>
      <c r="EF111" s="243">
        <f t="shared" si="176"/>
        <v>0</v>
      </c>
      <c r="EG111" s="244"/>
      <c r="EH111" s="369"/>
      <c r="EI111" s="255"/>
      <c r="EJ111" s="248">
        <f t="shared" si="177"/>
        <v>0</v>
      </c>
      <c r="EK111" s="339">
        <f t="shared" si="205"/>
        <v>0</v>
      </c>
      <c r="EL111" s="335">
        <f>IF(Q111="初 年 度",EK111,0)</f>
        <v>0</v>
      </c>
      <c r="EM111" s="336">
        <f>IF(Q111="次 年 度",EK111,0)</f>
        <v>0</v>
      </c>
      <c r="EN111" s="256">
        <f t="shared" si="140"/>
        <v>0</v>
      </c>
      <c r="EO111" s="247">
        <f t="shared" si="141"/>
        <v>0</v>
      </c>
      <c r="EP111" s="247">
        <f t="shared" si="142"/>
        <v>0</v>
      </c>
      <c r="EQ111" s="247">
        <f t="shared" si="143"/>
        <v>0</v>
      </c>
      <c r="ER111" s="247">
        <f t="shared" si="144"/>
        <v>0</v>
      </c>
      <c r="ES111" s="259">
        <f t="shared" si="145"/>
        <v>0</v>
      </c>
      <c r="ET111" s="272">
        <f t="shared" si="146"/>
        <v>0</v>
      </c>
      <c r="EU111" s="264">
        <f t="shared" si="147"/>
        <v>0</v>
      </c>
      <c r="EV111" s="247">
        <f t="shared" si="148"/>
        <v>0</v>
      </c>
      <c r="EW111" s="247">
        <f t="shared" si="149"/>
        <v>0</v>
      </c>
      <c r="EX111" s="245">
        <f t="shared" si="150"/>
        <v>0</v>
      </c>
      <c r="EY111" s="266">
        <f t="shared" si="151"/>
        <v>0</v>
      </c>
      <c r="EZ111" s="384">
        <f>IF(L111="ブルーベリー（普通栽培）",0,220)</f>
        <v>220</v>
      </c>
      <c r="FA111" s="247">
        <f>IF(L111="ブルーベリー（普通栽培）",0,T111+AD111+AN111)</f>
        <v>0</v>
      </c>
      <c r="FB111" s="247">
        <f>IF(L111="ブルーベリー（普通栽培）",0,U111+AE111+AO111)</f>
        <v>0</v>
      </c>
      <c r="FC111" s="247">
        <f t="shared" si="197"/>
        <v>0</v>
      </c>
      <c r="FD111" s="247">
        <f t="shared" si="152"/>
        <v>0</v>
      </c>
      <c r="FE111" s="247">
        <f>IF(Q111="初 年 度",FC111-GK111,0)</f>
        <v>0</v>
      </c>
      <c r="FF111" s="259">
        <f>IF(Q111="次 年 度",FC111-GK111,0)</f>
        <v>0</v>
      </c>
      <c r="FG111" s="135">
        <f t="shared" si="114"/>
        <v>0</v>
      </c>
      <c r="FH111" s="82">
        <f t="shared" si="114"/>
        <v>0</v>
      </c>
      <c r="FI111" s="82">
        <f t="shared" si="114"/>
        <v>0</v>
      </c>
      <c r="FJ111" s="129">
        <f t="shared" si="114"/>
        <v>0</v>
      </c>
      <c r="FK111" s="228">
        <f>IF(P111="課税事業者（一般課税）",INT(V111*10/110)+INT(W111*10/110),0)</f>
        <v>0</v>
      </c>
      <c r="FL111" s="277">
        <f t="shared" ref="FL111:FL114" si="222">IF(V111=0,INT(FK111/2),FK111)</f>
        <v>0</v>
      </c>
      <c r="FM111" s="278">
        <f>IF(P111="課税事業者（一般課税）",INT(AG111*0.0909090909090909),0)</f>
        <v>0</v>
      </c>
      <c r="FN111" s="342">
        <f t="shared" si="178"/>
        <v>0</v>
      </c>
      <c r="FO111" s="232">
        <f>IF(P111="課税事業者（一般課税）",INT(AP111*10/110)+INT(AQ111*10/110),0)</f>
        <v>0</v>
      </c>
      <c r="FP111" s="281">
        <f t="shared" si="179"/>
        <v>0</v>
      </c>
      <c r="FQ111" s="340">
        <f>IF(P111="課税事業者（一般課税）",INT(BA111*10/110),0)</f>
        <v>0</v>
      </c>
      <c r="FR111" s="277">
        <f t="shared" si="180"/>
        <v>0</v>
      </c>
      <c r="FS111" s="230">
        <f>IF(P111="課税事業者（一般課税）",INT(BL111*10/110),0)</f>
        <v>0</v>
      </c>
      <c r="FT111" s="279">
        <f t="shared" si="181"/>
        <v>0</v>
      </c>
      <c r="FU111" s="230">
        <f>IF(P111="課税事業者（一般課税）",INT(BV111*10/110),0)</f>
        <v>0</v>
      </c>
      <c r="FV111" s="281">
        <f t="shared" si="182"/>
        <v>0</v>
      </c>
      <c r="FW111" s="230">
        <f>IF(P111="課税事業者（一般課税）",INT(CF111*10/110),0)</f>
        <v>0</v>
      </c>
      <c r="FX111" s="279">
        <f t="shared" si="183"/>
        <v>0</v>
      </c>
      <c r="FY111" s="340">
        <f>IF(P111="課税事業者（一般課税）",INT(CT111*10/110)+INT(CU111*10/110),0)</f>
        <v>0</v>
      </c>
      <c r="FZ111" s="277">
        <f t="shared" si="184"/>
        <v>0</v>
      </c>
      <c r="GA111" s="230">
        <f>IF(P111="課税事業者（一般課税）",INT(DF111*10/110),0)</f>
        <v>0</v>
      </c>
      <c r="GB111" s="279">
        <f t="shared" si="185"/>
        <v>0</v>
      </c>
      <c r="GC111" s="353">
        <f>IF(P111="課税事業者（一般課税）",INT(DP111*10/110),0)</f>
        <v>0</v>
      </c>
      <c r="GD111" s="277">
        <f t="shared" si="186"/>
        <v>0</v>
      </c>
      <c r="GE111" s="230">
        <f>IF(P111="課税事業者（一般課税）",INT(DZ111*10/110),0)</f>
        <v>0</v>
      </c>
      <c r="GF111" s="281">
        <f t="shared" si="187"/>
        <v>0</v>
      </c>
      <c r="GG111" s="353">
        <f>IF(P111="課税事業者（一般課税）",INT(EJ111*10/110),0)</f>
        <v>0</v>
      </c>
      <c r="GH111" s="281">
        <f t="shared" si="188"/>
        <v>0</v>
      </c>
      <c r="GI111" s="280">
        <f t="shared" si="115"/>
        <v>0</v>
      </c>
      <c r="GJ111" s="281">
        <f t="shared" si="115"/>
        <v>0</v>
      </c>
      <c r="GK111" s="353">
        <f>IF(P111="課税事業者（一般課税）",INT(FC111*10/110),0)</f>
        <v>0</v>
      </c>
      <c r="GL111" s="287">
        <f t="shared" si="189"/>
        <v>0</v>
      </c>
      <c r="GM111" s="694"/>
    </row>
    <row r="112" spans="1:195" ht="20.100000000000001" customHeight="1">
      <c r="A112" s="668"/>
      <c r="B112" s="522"/>
      <c r="C112" s="669"/>
      <c r="D112" s="673"/>
      <c r="E112" s="318" t="s">
        <v>256</v>
      </c>
      <c r="F112" s="675"/>
      <c r="G112" s="541"/>
      <c r="H112" s="497"/>
      <c r="I112" s="697"/>
      <c r="J112" s="699"/>
      <c r="K112" s="552"/>
      <c r="L112" s="541"/>
      <c r="M112" s="704"/>
      <c r="N112" s="467" t="e">
        <f t="shared" si="154"/>
        <v>#DIV/0!</v>
      </c>
      <c r="O112" s="690"/>
      <c r="P112" s="537"/>
      <c r="Q112" s="537"/>
      <c r="R112" s="89"/>
      <c r="S112" s="80" t="str">
        <f>IF(U112="","",VLOOKUP(L111,'リスト（けさない）'!$X$3:$Y$29,2,0))</f>
        <v/>
      </c>
      <c r="T112" s="74">
        <f t="shared" si="155"/>
        <v>0</v>
      </c>
      <c r="U112" s="89"/>
      <c r="V112" s="80">
        <f t="shared" si="220"/>
        <v>0</v>
      </c>
      <c r="W112" s="78"/>
      <c r="X112" s="83">
        <f t="shared" si="156"/>
        <v>0</v>
      </c>
      <c r="Y112" s="83">
        <f t="shared" si="132"/>
        <v>0</v>
      </c>
      <c r="Z112" s="394">
        <f>IF(Q111="初 年 度",Y112,0)</f>
        <v>0</v>
      </c>
      <c r="AA112" s="395">
        <f>IF(Q111="次 年 度",Y112,0)</f>
        <v>0</v>
      </c>
      <c r="AB112" s="445"/>
      <c r="AC112" s="125" t="s">
        <v>133</v>
      </c>
      <c r="AD112" s="74">
        <f t="shared" si="157"/>
        <v>0</v>
      </c>
      <c r="AE112" s="426"/>
      <c r="AF112" s="370"/>
      <c r="AG112" s="89"/>
      <c r="AH112" s="96">
        <f t="shared" si="158"/>
        <v>0</v>
      </c>
      <c r="AI112" s="96">
        <f>IF(AG111&gt;0,INT((AG112-FM112)/2),AF112-FM112)</f>
        <v>0</v>
      </c>
      <c r="AJ112" s="96">
        <f>IF(Q111="初 年 度",AI112,0)</f>
        <v>0</v>
      </c>
      <c r="AK112" s="421">
        <f>IF(Q111="次 年 度",AI112,0)</f>
        <v>0</v>
      </c>
      <c r="AL112" s="445"/>
      <c r="AM112" s="80" t="str">
        <f>IF(AO112="","",VLOOKUP(L111,'リスト（けさない）'!$AA$3:$AB$29,2,0))</f>
        <v/>
      </c>
      <c r="AN112" s="96">
        <f t="shared" si="159"/>
        <v>0</v>
      </c>
      <c r="AO112" s="426"/>
      <c r="AP112" s="107">
        <f t="shared" si="221"/>
        <v>0</v>
      </c>
      <c r="AQ112" s="89"/>
      <c r="AR112" s="111">
        <f t="shared" si="160"/>
        <v>0</v>
      </c>
      <c r="AS112" s="334">
        <f t="shared" si="200"/>
        <v>0</v>
      </c>
      <c r="AT112" s="334">
        <f>IF(Q111="初 年 度",AS112,0)</f>
        <v>0</v>
      </c>
      <c r="AU112" s="337">
        <f>IF(Q111="次 年 度",AS112,0)</f>
        <v>0</v>
      </c>
      <c r="AV112" s="477"/>
      <c r="AW112" s="125" t="s">
        <v>208</v>
      </c>
      <c r="AX112" s="96">
        <f t="shared" si="161"/>
        <v>0</v>
      </c>
      <c r="AY112" s="100"/>
      <c r="AZ112" s="370"/>
      <c r="BA112" s="89"/>
      <c r="BB112" s="96">
        <f t="shared" si="162"/>
        <v>0</v>
      </c>
      <c r="BC112" s="80">
        <f t="shared" si="191"/>
        <v>0</v>
      </c>
      <c r="BD112" s="83">
        <f>IF(Q111="初 年 度",BC112,0)</f>
        <v>0</v>
      </c>
      <c r="BE112" s="122">
        <f>IF(Q111="次 年 度",BC112,0)</f>
        <v>0</v>
      </c>
      <c r="BF112" s="477"/>
      <c r="BG112" s="125" t="s">
        <v>208</v>
      </c>
      <c r="BH112" s="96">
        <f t="shared" si="163"/>
        <v>0</v>
      </c>
      <c r="BI112" s="100"/>
      <c r="BJ112" s="370"/>
      <c r="BK112" s="89"/>
      <c r="BL112" s="96">
        <f t="shared" si="164"/>
        <v>0</v>
      </c>
      <c r="BM112" s="83">
        <f t="shared" si="201"/>
        <v>0</v>
      </c>
      <c r="BN112" s="83">
        <f>IF(Q111="初 年 度",BM112,0)</f>
        <v>0</v>
      </c>
      <c r="BO112" s="122">
        <f>IF(Q111="次 年 度",BM112,0)</f>
        <v>0</v>
      </c>
      <c r="BP112" s="477"/>
      <c r="BQ112" s="375" t="s">
        <v>208</v>
      </c>
      <c r="BR112" s="96">
        <f t="shared" si="165"/>
        <v>0</v>
      </c>
      <c r="BS112" s="100"/>
      <c r="BT112" s="370"/>
      <c r="BU112" s="89"/>
      <c r="BV112" s="96">
        <f t="shared" si="166"/>
        <v>0</v>
      </c>
      <c r="BW112" s="83">
        <f t="shared" si="202"/>
        <v>0</v>
      </c>
      <c r="BX112" s="83">
        <f>IF(Q111="初 年 度",BW112,0)</f>
        <v>0</v>
      </c>
      <c r="BY112" s="120">
        <f>IF(Q111="次 年 度",BW112,0)</f>
        <v>0</v>
      </c>
      <c r="BZ112" s="477"/>
      <c r="CA112" s="125" t="s">
        <v>228</v>
      </c>
      <c r="CB112" s="96">
        <f t="shared" si="192"/>
        <v>0</v>
      </c>
      <c r="CC112" s="100"/>
      <c r="CD112" s="370"/>
      <c r="CE112" s="89"/>
      <c r="CF112" s="96">
        <f t="shared" si="167"/>
        <v>0</v>
      </c>
      <c r="CG112" s="83">
        <f t="shared" si="193"/>
        <v>0</v>
      </c>
      <c r="CH112" s="83">
        <f>IF(Q111="初 年 度",CG112,0)</f>
        <v>0</v>
      </c>
      <c r="CI112" s="120">
        <f>IF(Q111="次 年 度",CG112,0)</f>
        <v>0</v>
      </c>
      <c r="CJ112" s="71">
        <f t="shared" si="134"/>
        <v>0</v>
      </c>
      <c r="CK112" s="80">
        <f t="shared" si="135"/>
        <v>0</v>
      </c>
      <c r="CL112" s="80">
        <f t="shared" si="136"/>
        <v>0</v>
      </c>
      <c r="CM112" s="83">
        <f t="shared" si="137"/>
        <v>0</v>
      </c>
      <c r="CN112" s="80">
        <f t="shared" si="138"/>
        <v>0</v>
      </c>
      <c r="CO112" s="130">
        <f t="shared" si="139"/>
        <v>0</v>
      </c>
      <c r="CP112" s="477"/>
      <c r="CQ112" s="81" t="str">
        <f>IF(CS112="","",VLOOKUP(L111,'リスト（けさない）'!$AD$3:$AE$29,2,0))</f>
        <v/>
      </c>
      <c r="CR112" s="74">
        <f t="shared" si="168"/>
        <v>0</v>
      </c>
      <c r="CS112" s="100"/>
      <c r="CT112" s="80">
        <f t="shared" si="194"/>
        <v>0</v>
      </c>
      <c r="CU112" s="89"/>
      <c r="CV112" s="80">
        <f t="shared" si="169"/>
        <v>0</v>
      </c>
      <c r="CW112" s="80">
        <f t="shared" si="203"/>
        <v>0</v>
      </c>
      <c r="CX112" s="83">
        <f>IF(Q111="初 年 度",CW112,0)</f>
        <v>0</v>
      </c>
      <c r="CY112" s="120">
        <f>IF(Q111="次 年 度",CW112,0)</f>
        <v>0</v>
      </c>
      <c r="CZ112" s="477"/>
      <c r="DA112" s="125" t="s">
        <v>133</v>
      </c>
      <c r="DB112" s="74">
        <f t="shared" si="170"/>
        <v>0</v>
      </c>
      <c r="DC112" s="100"/>
      <c r="DD112" s="370"/>
      <c r="DE112" s="89"/>
      <c r="DF112" s="96">
        <f t="shared" si="171"/>
        <v>0</v>
      </c>
      <c r="DG112" s="83">
        <f t="shared" si="195"/>
        <v>0</v>
      </c>
      <c r="DH112" s="83">
        <f>IF(Q111="初 年 度",DG112,0)</f>
        <v>0</v>
      </c>
      <c r="DI112" s="120">
        <f>IF(Q111="次 年 度",DG112,0)</f>
        <v>0</v>
      </c>
      <c r="DJ112" s="477"/>
      <c r="DK112" s="125" t="s">
        <v>133</v>
      </c>
      <c r="DL112" s="74">
        <f t="shared" si="172"/>
        <v>0</v>
      </c>
      <c r="DM112" s="100"/>
      <c r="DN112" s="370"/>
      <c r="DO112" s="89"/>
      <c r="DP112" s="96">
        <f t="shared" si="173"/>
        <v>0</v>
      </c>
      <c r="DQ112" s="83">
        <f t="shared" si="204"/>
        <v>0</v>
      </c>
      <c r="DR112" s="83">
        <f>IF(Q111="初 年 度",DQ112,0)</f>
        <v>0</v>
      </c>
      <c r="DS112" s="120">
        <f>IF(Q111="次 年 度",DQ112,0)</f>
        <v>0</v>
      </c>
      <c r="DT112" s="477"/>
      <c r="DU112" s="125" t="s">
        <v>133</v>
      </c>
      <c r="DV112" s="74">
        <f t="shared" si="174"/>
        <v>0</v>
      </c>
      <c r="DW112" s="100"/>
      <c r="DX112" s="370"/>
      <c r="DY112" s="89"/>
      <c r="DZ112" s="96">
        <f t="shared" si="175"/>
        <v>0</v>
      </c>
      <c r="EA112" s="83">
        <f t="shared" si="196"/>
        <v>0</v>
      </c>
      <c r="EB112" s="83">
        <f>IF(Q111="初 年 度",EA112,0)</f>
        <v>0</v>
      </c>
      <c r="EC112" s="120">
        <f>IF(Q111="次 年 度",EA112,0)</f>
        <v>0</v>
      </c>
      <c r="ED112" s="477"/>
      <c r="EE112" s="125" t="s">
        <v>133</v>
      </c>
      <c r="EF112" s="74">
        <f t="shared" si="176"/>
        <v>0</v>
      </c>
      <c r="EG112" s="100"/>
      <c r="EH112" s="370"/>
      <c r="EI112" s="89"/>
      <c r="EJ112" s="96">
        <f t="shared" si="177"/>
        <v>0</v>
      </c>
      <c r="EK112" s="83">
        <f t="shared" si="205"/>
        <v>0</v>
      </c>
      <c r="EL112" s="83">
        <f>IF(Q111="初 年 度",EK112,0)</f>
        <v>0</v>
      </c>
      <c r="EM112" s="120">
        <f>IF(Q111="次 年 度",EK112,0)</f>
        <v>0</v>
      </c>
      <c r="EN112" s="71">
        <f t="shared" si="140"/>
        <v>0</v>
      </c>
      <c r="EO112" s="83">
        <f t="shared" si="141"/>
        <v>0</v>
      </c>
      <c r="EP112" s="83">
        <f t="shared" si="142"/>
        <v>0</v>
      </c>
      <c r="EQ112" s="83">
        <f t="shared" si="143"/>
        <v>0</v>
      </c>
      <c r="ER112" s="83">
        <f t="shared" si="144"/>
        <v>0</v>
      </c>
      <c r="ES112" s="120">
        <f t="shared" si="145"/>
        <v>0</v>
      </c>
      <c r="ET112" s="136">
        <f t="shared" si="146"/>
        <v>0</v>
      </c>
      <c r="EU112" s="122">
        <f t="shared" si="147"/>
        <v>0</v>
      </c>
      <c r="EV112" s="83">
        <f t="shared" si="148"/>
        <v>0</v>
      </c>
      <c r="EW112" s="83">
        <f t="shared" si="149"/>
        <v>0</v>
      </c>
      <c r="EX112" s="80">
        <f t="shared" si="150"/>
        <v>0</v>
      </c>
      <c r="EY112" s="130">
        <f t="shared" si="151"/>
        <v>0</v>
      </c>
      <c r="EZ112" s="71">
        <f>IF(L111="ブルーベリー（普通栽培）",0,220)</f>
        <v>220</v>
      </c>
      <c r="FA112" s="80">
        <f>IF(L111="ブルーベリー（普通栽培）",0,T112+AD112+AN112)</f>
        <v>0</v>
      </c>
      <c r="FB112" s="83">
        <f>IF(L111="ブルーベリー（普通栽培）",0,U112+AE112+AO112)</f>
        <v>0</v>
      </c>
      <c r="FC112" s="83">
        <f t="shared" si="197"/>
        <v>0</v>
      </c>
      <c r="FD112" s="83">
        <f t="shared" si="152"/>
        <v>0</v>
      </c>
      <c r="FE112" s="117">
        <f>IF(Q111="初 年 度",FC112-GK112,0)</f>
        <v>0</v>
      </c>
      <c r="FF112" s="118">
        <f>IF(Q111="次 年 度",FC112-GK112,0)</f>
        <v>0</v>
      </c>
      <c r="FG112" s="136">
        <f t="shared" si="114"/>
        <v>0</v>
      </c>
      <c r="FH112" s="83">
        <f t="shared" si="114"/>
        <v>0</v>
      </c>
      <c r="FI112" s="83">
        <f t="shared" si="114"/>
        <v>0</v>
      </c>
      <c r="FJ112" s="130">
        <f t="shared" si="114"/>
        <v>0</v>
      </c>
      <c r="FK112" s="314">
        <f>IF(P111="課税事業者（一般課税）",INT(V112*10/110)+INT(W112*10/110),0)</f>
        <v>0</v>
      </c>
      <c r="FL112" s="92">
        <f t="shared" si="222"/>
        <v>0</v>
      </c>
      <c r="FM112" s="102">
        <f>IF(P111="課税事業者（一般課税）",INT(AG112*0.0909090909090909),0)</f>
        <v>0</v>
      </c>
      <c r="FN112" s="343">
        <f t="shared" si="178"/>
        <v>0</v>
      </c>
      <c r="FO112" s="350">
        <f>IF(P111="課税事業者（一般課税）",INT(AP112*10/110)+INT(AQ112*10/110),0)</f>
        <v>0</v>
      </c>
      <c r="FP112" s="115">
        <f t="shared" si="179"/>
        <v>0</v>
      </c>
      <c r="FQ112" s="347">
        <f>IF(P111="課税事業者（一般課税）",INT(BA112*10/110),0)</f>
        <v>0</v>
      </c>
      <c r="FR112" s="92">
        <f t="shared" si="180"/>
        <v>0</v>
      </c>
      <c r="FS112" s="355">
        <f>IF(P111="課税事業者（一般課税）",INT(BL112*10/110),0)</f>
        <v>0</v>
      </c>
      <c r="FT112" s="105">
        <f t="shared" si="181"/>
        <v>0</v>
      </c>
      <c r="FU112" s="355">
        <f>IF(P111="課税事業者（一般課税）",INT(BV112*10/110),0)</f>
        <v>0</v>
      </c>
      <c r="FV112" s="115">
        <f t="shared" si="182"/>
        <v>0</v>
      </c>
      <c r="FW112" s="355">
        <f>IF(P111="課税事業者（一般課税）",INT(CF112*10/110),0)</f>
        <v>0</v>
      </c>
      <c r="FX112" s="105">
        <f t="shared" si="183"/>
        <v>0</v>
      </c>
      <c r="FY112" s="347">
        <f>IF(P111="課税事業者（一般課税）",INT(CT112*10/110)+INT(CU112*10/110),0)</f>
        <v>0</v>
      </c>
      <c r="FZ112" s="92">
        <f t="shared" si="184"/>
        <v>0</v>
      </c>
      <c r="GA112" s="355">
        <f>IF(P111="課税事業者（一般課税）",INT(DF112*10/110),0)</f>
        <v>0</v>
      </c>
      <c r="GB112" s="105">
        <f t="shared" si="185"/>
        <v>0</v>
      </c>
      <c r="GC112" s="354">
        <f>IF(P111="課税事業者（一般課税）",INT(DL112*10/110),0)</f>
        <v>0</v>
      </c>
      <c r="GD112" s="92">
        <f t="shared" si="186"/>
        <v>0</v>
      </c>
      <c r="GE112" s="355">
        <f>IF(P111="課税事業者（一般課税）",INT(DZ112*10/110),0)</f>
        <v>0</v>
      </c>
      <c r="GF112" s="115">
        <f t="shared" si="187"/>
        <v>0</v>
      </c>
      <c r="GG112" s="354">
        <f>IF(P111="課税事業者（一般課税）",INT(EJ112*10/110),0)</f>
        <v>0</v>
      </c>
      <c r="GH112" s="115">
        <f t="shared" si="188"/>
        <v>0</v>
      </c>
      <c r="GI112" s="113">
        <f t="shared" si="115"/>
        <v>0</v>
      </c>
      <c r="GJ112" s="115">
        <f t="shared" si="115"/>
        <v>0</v>
      </c>
      <c r="GK112" s="354">
        <f>IF(P111="課税事業者（一般課税）",INT(FC112*10/110),0)</f>
        <v>0</v>
      </c>
      <c r="GL112" s="140">
        <f t="shared" si="189"/>
        <v>0</v>
      </c>
      <c r="GM112" s="695"/>
    </row>
    <row r="113" spans="1:195" ht="20.100000000000001" customHeight="1">
      <c r="A113" s="667" t="str">
        <f t="shared" ref="A113" si="223">+A111</f>
        <v>北海道</v>
      </c>
      <c r="B113" s="521"/>
      <c r="C113" s="629">
        <f t="shared" si="199"/>
        <v>50</v>
      </c>
      <c r="D113" s="685"/>
      <c r="E113" s="317" t="s">
        <v>258</v>
      </c>
      <c r="F113" s="680"/>
      <c r="G113" s="702"/>
      <c r="H113" s="682"/>
      <c r="I113" s="543"/>
      <c r="J113" s="698"/>
      <c r="K113" s="701"/>
      <c r="L113" s="683"/>
      <c r="M113" s="703"/>
      <c r="N113" s="468" t="e">
        <f t="shared" si="154"/>
        <v>#DIV/0!</v>
      </c>
      <c r="O113" s="689" t="str">
        <f>IF(L113="","",VLOOKUP(L113,'リスト（けさない）'!$Q$3:$R$29,2,0))</f>
        <v/>
      </c>
      <c r="P113" s="700"/>
      <c r="Q113" s="707"/>
      <c r="R113" s="476"/>
      <c r="S113" s="251" t="str">
        <f>IF(U113="","",VLOOKUP(L113,'リスト（けさない）'!$X$3:$Y$29,2,0))</f>
        <v/>
      </c>
      <c r="T113" s="243">
        <f t="shared" si="155"/>
        <v>0</v>
      </c>
      <c r="U113" s="255"/>
      <c r="V113" s="245">
        <f t="shared" si="220"/>
        <v>0</v>
      </c>
      <c r="W113" s="246"/>
      <c r="X113" s="247">
        <f t="shared" si="156"/>
        <v>0</v>
      </c>
      <c r="Y113" s="253">
        <f t="shared" si="132"/>
        <v>0</v>
      </c>
      <c r="Z113" s="332">
        <f>IF(Q113="初 年 度",Y113,0)</f>
        <v>0</v>
      </c>
      <c r="AA113" s="333">
        <f>IF(Q113="次 年 度",Y113,0)</f>
        <v>0</v>
      </c>
      <c r="AB113" s="444"/>
      <c r="AC113" s="124" t="s">
        <v>133</v>
      </c>
      <c r="AD113" s="243">
        <f t="shared" si="157"/>
        <v>0</v>
      </c>
      <c r="AE113" s="425"/>
      <c r="AF113" s="369"/>
      <c r="AG113" s="255"/>
      <c r="AH113" s="248">
        <f t="shared" si="158"/>
        <v>0</v>
      </c>
      <c r="AI113" s="339">
        <f>IF(AG113&gt;0,INT((AG113-FM113)/2),AF113-FM113)</f>
        <v>0</v>
      </c>
      <c r="AJ113" s="335">
        <f>IF(Q113="初 年 度",AI113,0)</f>
        <v>0</v>
      </c>
      <c r="AK113" s="420">
        <f>IF(Q113="次 年 度",AI113,0)</f>
        <v>0</v>
      </c>
      <c r="AL113" s="444"/>
      <c r="AM113" s="245" t="str">
        <f>IF(AO113="","",VLOOKUP(L113,'リスト（けさない）'!$AA$3:$AB$29,2,0))</f>
        <v/>
      </c>
      <c r="AN113" s="248">
        <f t="shared" si="159"/>
        <v>0</v>
      </c>
      <c r="AO113" s="425"/>
      <c r="AP113" s="257">
        <f t="shared" si="221"/>
        <v>0</v>
      </c>
      <c r="AQ113" s="255"/>
      <c r="AR113" s="258">
        <f t="shared" si="160"/>
        <v>0</v>
      </c>
      <c r="AS113" s="338">
        <f t="shared" si="200"/>
        <v>0</v>
      </c>
      <c r="AT113" s="332">
        <f>IF(Q113="初 年 度",AS113,0)</f>
        <v>0</v>
      </c>
      <c r="AU113" s="333">
        <f>IF(Q113="次 年 度",AS113,0)</f>
        <v>0</v>
      </c>
      <c r="AV113" s="476"/>
      <c r="AW113" s="124" t="s">
        <v>208</v>
      </c>
      <c r="AX113" s="248">
        <f t="shared" si="161"/>
        <v>0</v>
      </c>
      <c r="AY113" s="244"/>
      <c r="AZ113" s="369"/>
      <c r="BA113" s="255"/>
      <c r="BB113" s="248">
        <f t="shared" si="162"/>
        <v>0</v>
      </c>
      <c r="BC113" s="338">
        <f t="shared" si="191"/>
        <v>0</v>
      </c>
      <c r="BD113" s="332">
        <f>IF(Q113="初 年 度",BC113,0)</f>
        <v>0</v>
      </c>
      <c r="BE113" s="438">
        <f>IF(Q113="次 年 度",BC113,0)</f>
        <v>0</v>
      </c>
      <c r="BF113" s="476"/>
      <c r="BG113" s="124" t="s">
        <v>208</v>
      </c>
      <c r="BH113" s="248">
        <f t="shared" si="163"/>
        <v>0</v>
      </c>
      <c r="BI113" s="244"/>
      <c r="BJ113" s="369"/>
      <c r="BK113" s="255"/>
      <c r="BL113" s="248">
        <f t="shared" si="164"/>
        <v>0</v>
      </c>
      <c r="BM113" s="339">
        <f t="shared" si="201"/>
        <v>0</v>
      </c>
      <c r="BN113" s="335">
        <f>IF(Q113="初 年 度",BM113,0)</f>
        <v>0</v>
      </c>
      <c r="BO113" s="420">
        <f>IF(Q113="次 年 度",BM113,0)</f>
        <v>0</v>
      </c>
      <c r="BP113" s="476"/>
      <c r="BQ113" s="376" t="s">
        <v>208</v>
      </c>
      <c r="BR113" s="248">
        <f t="shared" si="165"/>
        <v>0</v>
      </c>
      <c r="BS113" s="244"/>
      <c r="BT113" s="369"/>
      <c r="BU113" s="88"/>
      <c r="BV113" s="95">
        <f t="shared" si="166"/>
        <v>0</v>
      </c>
      <c r="BW113" s="339">
        <f t="shared" si="202"/>
        <v>0</v>
      </c>
      <c r="BX113" s="335">
        <f>IF(Q113="初 年 度",BW113,0)</f>
        <v>0</v>
      </c>
      <c r="BY113" s="336">
        <f>IF(Q113="次 年 度",BW113,0)</f>
        <v>0</v>
      </c>
      <c r="BZ113" s="476"/>
      <c r="CA113" s="124" t="s">
        <v>208</v>
      </c>
      <c r="CB113" s="248">
        <f t="shared" si="192"/>
        <v>0</v>
      </c>
      <c r="CC113" s="244"/>
      <c r="CD113" s="369"/>
      <c r="CE113" s="88"/>
      <c r="CF113" s="248">
        <f t="shared" si="167"/>
        <v>0</v>
      </c>
      <c r="CG113" s="338">
        <f t="shared" si="193"/>
        <v>0</v>
      </c>
      <c r="CH113" s="332">
        <f>IF(Q113="初 年 度",CG113,0)</f>
        <v>0</v>
      </c>
      <c r="CI113" s="333">
        <f>IF(Q113="次 年 度",CG113,0)</f>
        <v>0</v>
      </c>
      <c r="CJ113" s="256">
        <f t="shared" si="134"/>
        <v>0</v>
      </c>
      <c r="CK113" s="245">
        <f t="shared" si="135"/>
        <v>0</v>
      </c>
      <c r="CL113" s="245">
        <f t="shared" ref="CL113:CN114" si="224">SUM(BB113,BL113,BV113,CF113)</f>
        <v>0</v>
      </c>
      <c r="CM113" s="247">
        <f t="shared" si="224"/>
        <v>0</v>
      </c>
      <c r="CN113" s="245">
        <f t="shared" si="224"/>
        <v>0</v>
      </c>
      <c r="CO113" s="266">
        <f t="shared" ref="CO113:CO114" si="225">SUM(BE113,BO113,BY113,CI113)</f>
        <v>0</v>
      </c>
      <c r="CP113" s="476"/>
      <c r="CQ113" s="251" t="str">
        <f>IF(CS113="","",VLOOKUP(L113,'リスト（けさない）'!$AD$3:$AE$29,2,0))</f>
        <v/>
      </c>
      <c r="CR113" s="243">
        <f t="shared" si="168"/>
        <v>0</v>
      </c>
      <c r="CS113" s="244"/>
      <c r="CT113" s="245">
        <f t="shared" si="194"/>
        <v>0</v>
      </c>
      <c r="CU113" s="255"/>
      <c r="CV113" s="245">
        <f t="shared" si="169"/>
        <v>0</v>
      </c>
      <c r="CW113" s="339">
        <f t="shared" si="203"/>
        <v>0</v>
      </c>
      <c r="CX113" s="335">
        <f>IF(Q113="初 年 度",CW113,0)</f>
        <v>0</v>
      </c>
      <c r="CY113" s="336">
        <f>IF(Q113="次 年 度",CW113,0)</f>
        <v>0</v>
      </c>
      <c r="CZ113" s="476"/>
      <c r="DA113" s="124" t="s">
        <v>133</v>
      </c>
      <c r="DB113" s="243">
        <f t="shared" si="170"/>
        <v>0</v>
      </c>
      <c r="DC113" s="244"/>
      <c r="DD113" s="369"/>
      <c r="DE113" s="255"/>
      <c r="DF113" s="248">
        <f t="shared" si="171"/>
        <v>0</v>
      </c>
      <c r="DG113" s="338">
        <f t="shared" si="195"/>
        <v>0</v>
      </c>
      <c r="DH113" s="332">
        <f>IF(Q113="初 年 度",DG113,0)</f>
        <v>0</v>
      </c>
      <c r="DI113" s="333">
        <f>IF(Q113="次 年 度",DG113,0)</f>
        <v>0</v>
      </c>
      <c r="DJ113" s="476"/>
      <c r="DK113" s="458" t="s">
        <v>133</v>
      </c>
      <c r="DL113" s="243">
        <f t="shared" si="172"/>
        <v>0</v>
      </c>
      <c r="DM113" s="244"/>
      <c r="DN113" s="369"/>
      <c r="DO113" s="255"/>
      <c r="DP113" s="248">
        <f t="shared" si="173"/>
        <v>0</v>
      </c>
      <c r="DQ113" s="339">
        <f t="shared" si="204"/>
        <v>0</v>
      </c>
      <c r="DR113" s="335">
        <f>IF(Q113="初 年 度",DQ113,0)</f>
        <v>0</v>
      </c>
      <c r="DS113" s="336">
        <f>IF(Q113="次 年 度",DQ113,0)</f>
        <v>0</v>
      </c>
      <c r="DT113" s="476"/>
      <c r="DU113" s="458" t="s">
        <v>133</v>
      </c>
      <c r="DV113" s="243">
        <f t="shared" si="174"/>
        <v>0</v>
      </c>
      <c r="DW113" s="244"/>
      <c r="DX113" s="369"/>
      <c r="DY113" s="255"/>
      <c r="DZ113" s="248">
        <f t="shared" si="175"/>
        <v>0</v>
      </c>
      <c r="EA113" s="338">
        <f t="shared" si="196"/>
        <v>0</v>
      </c>
      <c r="EB113" s="332">
        <f>IF(Q113="初 年 度",EA113,0)</f>
        <v>0</v>
      </c>
      <c r="EC113" s="333">
        <f>IF(Q113="次 年 度",EA113,0)</f>
        <v>0</v>
      </c>
      <c r="ED113" s="476"/>
      <c r="EE113" s="458" t="s">
        <v>133</v>
      </c>
      <c r="EF113" s="243">
        <f t="shared" si="176"/>
        <v>0</v>
      </c>
      <c r="EG113" s="244"/>
      <c r="EH113" s="369"/>
      <c r="EI113" s="255"/>
      <c r="EJ113" s="248">
        <f t="shared" si="177"/>
        <v>0</v>
      </c>
      <c r="EK113" s="339">
        <f t="shared" si="205"/>
        <v>0</v>
      </c>
      <c r="EL113" s="335">
        <f>IF(Q113="初 年 度",EK113,0)</f>
        <v>0</v>
      </c>
      <c r="EM113" s="336">
        <f>IF(Q113="次 年 度",EK113,0)</f>
        <v>0</v>
      </c>
      <c r="EN113" s="256">
        <f t="shared" si="140"/>
        <v>0</v>
      </c>
      <c r="EO113" s="247">
        <f t="shared" si="141"/>
        <v>0</v>
      </c>
      <c r="EP113" s="247">
        <f t="shared" ref="EP113:ER114" si="226">SUM(DP113,DZ113,EJ113)</f>
        <v>0</v>
      </c>
      <c r="EQ113" s="247">
        <f t="shared" si="226"/>
        <v>0</v>
      </c>
      <c r="ER113" s="247">
        <f t="shared" si="226"/>
        <v>0</v>
      </c>
      <c r="ES113" s="259">
        <f t="shared" ref="ES113:ES114" si="227">SUM(DS113,EC113,EM113)</f>
        <v>0</v>
      </c>
      <c r="ET113" s="272">
        <f t="shared" si="146"/>
        <v>0</v>
      </c>
      <c r="EU113" s="264">
        <f t="shared" si="147"/>
        <v>0</v>
      </c>
      <c r="EV113" s="247">
        <f t="shared" si="148"/>
        <v>0</v>
      </c>
      <c r="EW113" s="247">
        <f t="shared" si="149"/>
        <v>0</v>
      </c>
      <c r="EX113" s="245">
        <f t="shared" si="150"/>
        <v>0</v>
      </c>
      <c r="EY113" s="266">
        <f t="shared" si="151"/>
        <v>0</v>
      </c>
      <c r="EZ113" s="383">
        <f>IF(L113="ブルーベリー（普通栽培）",0,220)</f>
        <v>220</v>
      </c>
      <c r="FA113" s="247">
        <f>IF(L113="ブルーベリー（普通栽培）",0,T113+AD113+AN113)</f>
        <v>0</v>
      </c>
      <c r="FB113" s="247">
        <f>IF(L113="ブルーベリー（普通栽培）",0,U113+AE113+AO113)</f>
        <v>0</v>
      </c>
      <c r="FC113" s="247">
        <f t="shared" si="197"/>
        <v>0</v>
      </c>
      <c r="FD113" s="247">
        <f t="shared" si="152"/>
        <v>0</v>
      </c>
      <c r="FE113" s="247">
        <f>IF(Q113="初 年 度",FC113-GK113,0)</f>
        <v>0</v>
      </c>
      <c r="FF113" s="259">
        <f>IF(Q113="次 年 度",FC113-GK113,0)</f>
        <v>0</v>
      </c>
      <c r="FG113" s="135">
        <f t="shared" si="114"/>
        <v>0</v>
      </c>
      <c r="FH113" s="82">
        <f t="shared" si="114"/>
        <v>0</v>
      </c>
      <c r="FI113" s="82">
        <f t="shared" si="114"/>
        <v>0</v>
      </c>
      <c r="FJ113" s="129">
        <f t="shared" ref="FJ113:FJ114" si="228">SUM(EY113,FF113)</f>
        <v>0</v>
      </c>
      <c r="FK113" s="228">
        <f>IF(P113="課税事業者（一般課税）",INT(V113*10/110)+INT(W113*10/110),0)</f>
        <v>0</v>
      </c>
      <c r="FL113" s="277">
        <f t="shared" si="222"/>
        <v>0</v>
      </c>
      <c r="FM113" s="278">
        <f>IF(P113="課税事業者（一般課税）",INT(AG113*0.0909090909090909),0)</f>
        <v>0</v>
      </c>
      <c r="FN113" s="342">
        <f t="shared" si="178"/>
        <v>0</v>
      </c>
      <c r="FO113" s="232">
        <f>IF(P113="課税事業者（一般課税）",INT(AP113*10/110)+INT(AQ113*10/110),0)</f>
        <v>0</v>
      </c>
      <c r="FP113" s="281">
        <f t="shared" si="179"/>
        <v>0</v>
      </c>
      <c r="FQ113" s="340">
        <f>IF(P113="課税事業者（一般課税）",INT(BA113*10/110),0)</f>
        <v>0</v>
      </c>
      <c r="FR113" s="277">
        <f t="shared" si="180"/>
        <v>0</v>
      </c>
      <c r="FS113" s="230">
        <f>IF(P113="課税事業者（一般課税）",INT(BL113*10/110),0)</f>
        <v>0</v>
      </c>
      <c r="FT113" s="279">
        <f t="shared" si="181"/>
        <v>0</v>
      </c>
      <c r="FU113" s="230">
        <f>IF(P113="課税事業者（一般課税）",INT(BV113*10/110),0)</f>
        <v>0</v>
      </c>
      <c r="FV113" s="281">
        <f t="shared" si="182"/>
        <v>0</v>
      </c>
      <c r="FW113" s="230">
        <f>IF(P113="課税事業者（一般課税）",INT(CF113*10/110),0)</f>
        <v>0</v>
      </c>
      <c r="FX113" s="279">
        <f t="shared" si="183"/>
        <v>0</v>
      </c>
      <c r="FY113" s="340">
        <f>IF(P113="課税事業者（一般課税）",INT(CT113*10/110)+INT(CU113*10/110),0)</f>
        <v>0</v>
      </c>
      <c r="FZ113" s="277">
        <f t="shared" si="184"/>
        <v>0</v>
      </c>
      <c r="GA113" s="230">
        <f>IF(P113="課税事業者（一般課税）",INT(DF113*10/110),0)</f>
        <v>0</v>
      </c>
      <c r="GB113" s="279">
        <f t="shared" si="185"/>
        <v>0</v>
      </c>
      <c r="GC113" s="353">
        <f>IF(P113="課税事業者（一般課税）",INT(DP113*10/110),0)</f>
        <v>0</v>
      </c>
      <c r="GD113" s="277">
        <f t="shared" si="186"/>
        <v>0</v>
      </c>
      <c r="GE113" s="230">
        <f>IF(P113="課税事業者（一般課税）",INT(DZ113*10/110),0)</f>
        <v>0</v>
      </c>
      <c r="GF113" s="281">
        <f t="shared" si="187"/>
        <v>0</v>
      </c>
      <c r="GG113" s="353">
        <f>IF(P113="課税事業者（一般課税）",INT(EJ113*10/110),0)</f>
        <v>0</v>
      </c>
      <c r="GH113" s="281">
        <f t="shared" si="188"/>
        <v>0</v>
      </c>
      <c r="GI113" s="280">
        <f t="shared" si="115"/>
        <v>0</v>
      </c>
      <c r="GJ113" s="281">
        <f t="shared" si="115"/>
        <v>0</v>
      </c>
      <c r="GK113" s="353">
        <f>IF(P113="課税事業者（一般課税）",INT(FC113*10/110),0)</f>
        <v>0</v>
      </c>
      <c r="GL113" s="287">
        <f t="shared" si="189"/>
        <v>0</v>
      </c>
      <c r="GM113" s="694"/>
    </row>
    <row r="114" spans="1:195" ht="20.100000000000001" customHeight="1" thickBot="1">
      <c r="A114" s="705"/>
      <c r="B114" s="523"/>
      <c r="C114" s="669"/>
      <c r="D114" s="709"/>
      <c r="E114" s="316" t="s">
        <v>256</v>
      </c>
      <c r="F114" s="710"/>
      <c r="G114" s="711"/>
      <c r="H114" s="712"/>
      <c r="I114" s="697"/>
      <c r="J114" s="713"/>
      <c r="K114" s="714"/>
      <c r="L114" s="541"/>
      <c r="M114" s="729"/>
      <c r="N114" s="469" t="e">
        <f t="shared" si="154"/>
        <v>#DIV/0!</v>
      </c>
      <c r="O114" s="730"/>
      <c r="P114" s="706"/>
      <c r="Q114" s="708"/>
      <c r="R114" s="477"/>
      <c r="S114" s="80" t="str">
        <f>IF(U114="","",VLOOKUP(L113,'リスト（けさない）'!$X$3:$Y$29,2,0))</f>
        <v/>
      </c>
      <c r="T114" s="75">
        <f t="shared" si="155"/>
        <v>0</v>
      </c>
      <c r="U114" s="91"/>
      <c r="V114" s="81">
        <f t="shared" si="220"/>
        <v>0</v>
      </c>
      <c r="W114" s="79"/>
      <c r="X114" s="85">
        <f t="shared" si="156"/>
        <v>0</v>
      </c>
      <c r="Y114" s="85">
        <f t="shared" si="132"/>
        <v>0</v>
      </c>
      <c r="Z114" s="97">
        <f>IF(Q113="初 年 度",Y114,0)</f>
        <v>0</v>
      </c>
      <c r="AA114" s="396">
        <f>IF(Q113="次 年 度",Y114,0)</f>
        <v>0</v>
      </c>
      <c r="AB114" s="445"/>
      <c r="AC114" s="126" t="s">
        <v>133</v>
      </c>
      <c r="AD114" s="75">
        <f t="shared" si="157"/>
        <v>0</v>
      </c>
      <c r="AE114" s="424"/>
      <c r="AF114" s="370"/>
      <c r="AG114" s="91"/>
      <c r="AH114" s="94">
        <f t="shared" si="158"/>
        <v>0</v>
      </c>
      <c r="AI114" s="96">
        <f>IF(AG113&gt;0,INT((AG114-FM114)/2),AF114-FM114)</f>
        <v>0</v>
      </c>
      <c r="AJ114" s="96">
        <f>IF(Q113="初 年 度",AI114,0)</f>
        <v>0</v>
      </c>
      <c r="AK114" s="421">
        <f>IF(Q113="次 年 度",AI114,0)</f>
        <v>0</v>
      </c>
      <c r="AL114" s="445"/>
      <c r="AM114" s="80" t="str">
        <f>IF(AO114="","",VLOOKUP(L113,'リスト（けさない）'!$AA$3:$AB$29,2,0))</f>
        <v/>
      </c>
      <c r="AN114" s="94">
        <f t="shared" si="159"/>
        <v>0</v>
      </c>
      <c r="AO114" s="424"/>
      <c r="AP114" s="106">
        <f t="shared" si="221"/>
        <v>0</v>
      </c>
      <c r="AQ114" s="91"/>
      <c r="AR114" s="110">
        <f t="shared" si="160"/>
        <v>0</v>
      </c>
      <c r="AS114" s="334">
        <f t="shared" si="200"/>
        <v>0</v>
      </c>
      <c r="AT114" s="334">
        <f>IF(Q113="初 年 度",AS114,0)</f>
        <v>0</v>
      </c>
      <c r="AU114" s="337">
        <f>IF(Q113="次 年 度",AS114,0)</f>
        <v>0</v>
      </c>
      <c r="AV114" s="477"/>
      <c r="AW114" s="126" t="s">
        <v>208</v>
      </c>
      <c r="AX114" s="94">
        <f t="shared" si="161"/>
        <v>0</v>
      </c>
      <c r="AY114" s="101"/>
      <c r="AZ114" s="366"/>
      <c r="BA114" s="91"/>
      <c r="BB114" s="94">
        <f t="shared" si="162"/>
        <v>0</v>
      </c>
      <c r="BC114" s="80">
        <f t="shared" si="191"/>
        <v>0</v>
      </c>
      <c r="BD114" s="83">
        <f>IF(Q113="初 年 度",BC114,0)</f>
        <v>0</v>
      </c>
      <c r="BE114" s="122">
        <f>IF(Q113="次 年 度",BC114,0)</f>
        <v>0</v>
      </c>
      <c r="BF114" s="477"/>
      <c r="BG114" s="126" t="s">
        <v>208</v>
      </c>
      <c r="BH114" s="94">
        <f t="shared" si="163"/>
        <v>0</v>
      </c>
      <c r="BI114" s="101"/>
      <c r="BJ114" s="366"/>
      <c r="BK114" s="91"/>
      <c r="BL114" s="94">
        <f t="shared" si="164"/>
        <v>0</v>
      </c>
      <c r="BM114" s="83">
        <f t="shared" si="201"/>
        <v>0</v>
      </c>
      <c r="BN114" s="83">
        <f>IF(Q113="初 年 度",BM114,0)</f>
        <v>0</v>
      </c>
      <c r="BO114" s="122">
        <f>IF(Q113="次 年 度",BM114,0)</f>
        <v>0</v>
      </c>
      <c r="BP114" s="477"/>
      <c r="BQ114" s="378" t="s">
        <v>208</v>
      </c>
      <c r="BR114" s="94">
        <f t="shared" si="165"/>
        <v>0</v>
      </c>
      <c r="BS114" s="101"/>
      <c r="BT114" s="366"/>
      <c r="BU114" s="91"/>
      <c r="BV114" s="94">
        <f t="shared" si="166"/>
        <v>0</v>
      </c>
      <c r="BW114" s="83">
        <f t="shared" si="202"/>
        <v>0</v>
      </c>
      <c r="BX114" s="83">
        <f>IF(Q113="初 年 度",BW114,0)</f>
        <v>0</v>
      </c>
      <c r="BY114" s="120">
        <f>IF(Q113="次 年 度",BW114,0)</f>
        <v>0</v>
      </c>
      <c r="BZ114" s="477"/>
      <c r="CA114" s="126" t="s">
        <v>228</v>
      </c>
      <c r="CB114" s="94">
        <f t="shared" si="192"/>
        <v>0</v>
      </c>
      <c r="CC114" s="101"/>
      <c r="CD114" s="366"/>
      <c r="CE114" s="91"/>
      <c r="CF114" s="94">
        <f t="shared" si="167"/>
        <v>0</v>
      </c>
      <c r="CG114" s="83">
        <f t="shared" si="193"/>
        <v>0</v>
      </c>
      <c r="CH114" s="83">
        <f>IF(Q113="初 年 度",CG114,0)</f>
        <v>0</v>
      </c>
      <c r="CI114" s="120">
        <f>IF(Q113="次 年 度",CG114,0)</f>
        <v>0</v>
      </c>
      <c r="CJ114" s="69">
        <f t="shared" si="134"/>
        <v>0</v>
      </c>
      <c r="CK114" s="81">
        <f t="shared" si="135"/>
        <v>0</v>
      </c>
      <c r="CL114" s="81">
        <f t="shared" si="224"/>
        <v>0</v>
      </c>
      <c r="CM114" s="85">
        <f t="shared" si="224"/>
        <v>0</v>
      </c>
      <c r="CN114" s="81">
        <f t="shared" si="224"/>
        <v>0</v>
      </c>
      <c r="CO114" s="132">
        <f t="shared" si="225"/>
        <v>0</v>
      </c>
      <c r="CP114" s="477"/>
      <c r="CQ114" s="81" t="str">
        <f>IF(CS114="","",VLOOKUP(L113,'リスト（けさない）'!$AD$3:$AE$29,2,0))</f>
        <v/>
      </c>
      <c r="CR114" s="75">
        <f t="shared" si="168"/>
        <v>0</v>
      </c>
      <c r="CS114" s="101"/>
      <c r="CT114" s="81">
        <f t="shared" si="194"/>
        <v>0</v>
      </c>
      <c r="CU114" s="91"/>
      <c r="CV114" s="81">
        <f t="shared" si="169"/>
        <v>0</v>
      </c>
      <c r="CW114" s="80">
        <f t="shared" si="203"/>
        <v>0</v>
      </c>
      <c r="CX114" s="83">
        <f>IF(Q113="初 年 度",CW114,0)</f>
        <v>0</v>
      </c>
      <c r="CY114" s="120">
        <f>IF(Q113="次 年 度",CW114,0)</f>
        <v>0</v>
      </c>
      <c r="CZ114" s="477"/>
      <c r="DA114" s="126" t="s">
        <v>133</v>
      </c>
      <c r="DB114" s="75">
        <f t="shared" si="170"/>
        <v>0</v>
      </c>
      <c r="DC114" s="101"/>
      <c r="DD114" s="366"/>
      <c r="DE114" s="91"/>
      <c r="DF114" s="94">
        <f t="shared" si="171"/>
        <v>0</v>
      </c>
      <c r="DG114" s="83">
        <f t="shared" si="195"/>
        <v>0</v>
      </c>
      <c r="DH114" s="85">
        <f>IF(Q113="初 年 度",DG114,0)</f>
        <v>0</v>
      </c>
      <c r="DI114" s="119">
        <f>IF(Q113="次 年 度",DG114,0)</f>
        <v>0</v>
      </c>
      <c r="DJ114" s="477"/>
      <c r="DK114" s="126" t="s">
        <v>133</v>
      </c>
      <c r="DL114" s="75">
        <f t="shared" si="172"/>
        <v>0</v>
      </c>
      <c r="DM114" s="101"/>
      <c r="DN114" s="366"/>
      <c r="DO114" s="91"/>
      <c r="DP114" s="94">
        <f t="shared" si="173"/>
        <v>0</v>
      </c>
      <c r="DQ114" s="83">
        <f t="shared" si="204"/>
        <v>0</v>
      </c>
      <c r="DR114" s="83">
        <f>IF(Q113="初 年 度",DQ114,0)</f>
        <v>0</v>
      </c>
      <c r="DS114" s="120">
        <f>IF(Q113="次 年 度",DQ114,0)</f>
        <v>0</v>
      </c>
      <c r="DT114" s="477"/>
      <c r="DU114" s="126" t="s">
        <v>133</v>
      </c>
      <c r="DV114" s="75">
        <f t="shared" si="174"/>
        <v>0</v>
      </c>
      <c r="DW114" s="101"/>
      <c r="DX114" s="366"/>
      <c r="DY114" s="91"/>
      <c r="DZ114" s="94">
        <f t="shared" si="175"/>
        <v>0</v>
      </c>
      <c r="EA114" s="83">
        <f t="shared" si="196"/>
        <v>0</v>
      </c>
      <c r="EB114" s="83">
        <f>IF(Q113="初 年 度",EA114,0)</f>
        <v>0</v>
      </c>
      <c r="EC114" s="120">
        <f>IF(Q113="次 年 度",EA114,0)</f>
        <v>0</v>
      </c>
      <c r="ED114" s="477"/>
      <c r="EE114" s="126" t="s">
        <v>133</v>
      </c>
      <c r="EF114" s="75">
        <f t="shared" si="176"/>
        <v>0</v>
      </c>
      <c r="EG114" s="101"/>
      <c r="EH114" s="366"/>
      <c r="EI114" s="91"/>
      <c r="EJ114" s="94">
        <f t="shared" si="177"/>
        <v>0</v>
      </c>
      <c r="EK114" s="83">
        <f t="shared" si="205"/>
        <v>0</v>
      </c>
      <c r="EL114" s="83">
        <f>IF(Q113="初 年 度",EK114,0)</f>
        <v>0</v>
      </c>
      <c r="EM114" s="120">
        <f>IF(Q113="次 年 度",EK114,0)</f>
        <v>0</v>
      </c>
      <c r="EN114" s="69">
        <f t="shared" si="140"/>
        <v>0</v>
      </c>
      <c r="EO114" s="83">
        <f t="shared" si="141"/>
        <v>0</v>
      </c>
      <c r="EP114" s="85">
        <f t="shared" si="226"/>
        <v>0</v>
      </c>
      <c r="EQ114" s="85">
        <f t="shared" si="226"/>
        <v>0</v>
      </c>
      <c r="ER114" s="85">
        <f t="shared" si="226"/>
        <v>0</v>
      </c>
      <c r="ES114" s="119">
        <f t="shared" si="227"/>
        <v>0</v>
      </c>
      <c r="ET114" s="138">
        <f t="shared" si="146"/>
        <v>0</v>
      </c>
      <c r="EU114" s="123">
        <f t="shared" si="147"/>
        <v>0</v>
      </c>
      <c r="EV114" s="85">
        <f t="shared" si="148"/>
        <v>0</v>
      </c>
      <c r="EW114" s="85">
        <f t="shared" si="149"/>
        <v>0</v>
      </c>
      <c r="EX114" s="81">
        <f t="shared" si="150"/>
        <v>0</v>
      </c>
      <c r="EY114" s="132">
        <f t="shared" si="151"/>
        <v>0</v>
      </c>
      <c r="EZ114" s="69">
        <f>IF(L113="ブルーベリー（普通栽培）",0,220)</f>
        <v>220</v>
      </c>
      <c r="FA114" s="80">
        <f>IF(L113="ブルーベリー（普通栽培）",0,T114+AD114+AN114)</f>
        <v>0</v>
      </c>
      <c r="FB114" s="83">
        <f>IF(L113="ブルーベリー（普通栽培）",0,U114+AE114+AO114)</f>
        <v>0</v>
      </c>
      <c r="FC114" s="85">
        <f t="shared" si="197"/>
        <v>0</v>
      </c>
      <c r="FD114" s="85">
        <f t="shared" si="152"/>
        <v>0</v>
      </c>
      <c r="FE114" s="117">
        <f>IF(Q113="初 年 度",FC114-GK114,0)</f>
        <v>0</v>
      </c>
      <c r="FF114" s="118">
        <f>IF(Q113="次 年 度",FC114-GK114,0)</f>
        <v>0</v>
      </c>
      <c r="FG114" s="138">
        <f t="shared" ref="FG114:FI114" si="229">SUM(EV114,FC114)</f>
        <v>0</v>
      </c>
      <c r="FH114" s="85">
        <f t="shared" si="229"/>
        <v>0</v>
      </c>
      <c r="FI114" s="85">
        <f t="shared" si="229"/>
        <v>0</v>
      </c>
      <c r="FJ114" s="132">
        <f t="shared" si="228"/>
        <v>0</v>
      </c>
      <c r="FK114" s="314">
        <f>IF(P113="課税事業者（一般課税）",INT(V114*10/110)+INT(W114*10/110),0)</f>
        <v>0</v>
      </c>
      <c r="FL114" s="93">
        <f t="shared" si="222"/>
        <v>0</v>
      </c>
      <c r="FM114" s="103">
        <f>IF(P113="課税事業者（一般課税）",INT(AG114*0.0909090909090909),0)</f>
        <v>0</v>
      </c>
      <c r="FN114" s="341">
        <f t="shared" si="178"/>
        <v>0</v>
      </c>
      <c r="FO114" s="350">
        <f>IF(P113="課税事業者（一般課税）",INT(AP114*10/110)+INT(AQ114*10/110),0)</f>
        <v>0</v>
      </c>
      <c r="FP114" s="116">
        <f t="shared" si="179"/>
        <v>0</v>
      </c>
      <c r="FQ114" s="347">
        <f>IF(P113="課税事業者（一般課税）",INT(BA114*10/110),0)</f>
        <v>0</v>
      </c>
      <c r="FR114" s="93">
        <f t="shared" si="180"/>
        <v>0</v>
      </c>
      <c r="FS114" s="355">
        <f>IF(P113="課税事業者（一般課税）",INT(BL114*10/110),0)</f>
        <v>0</v>
      </c>
      <c r="FT114" s="104">
        <f t="shared" si="181"/>
        <v>0</v>
      </c>
      <c r="FU114" s="355">
        <f>IF(P113="課税事業者（一般課税）",INT(BV114*10/110),0)</f>
        <v>0</v>
      </c>
      <c r="FV114" s="116">
        <f t="shared" si="182"/>
        <v>0</v>
      </c>
      <c r="FW114" s="355">
        <f>IF(P113="課税事業者（一般課税）",INT(CF114*10/110),0)</f>
        <v>0</v>
      </c>
      <c r="FX114" s="104">
        <f t="shared" si="183"/>
        <v>0</v>
      </c>
      <c r="FY114" s="347">
        <f>IF(P113="課税事業者（一般課税）",INT(CT114*10/110)+INT(CU114*10/110),0)</f>
        <v>0</v>
      </c>
      <c r="FZ114" s="93">
        <f t="shared" si="184"/>
        <v>0</v>
      </c>
      <c r="GA114" s="355">
        <f>IF(P113="課税事業者（一般課税）",INT(DF114*10/110),0)</f>
        <v>0</v>
      </c>
      <c r="GB114" s="104">
        <f t="shared" si="185"/>
        <v>0</v>
      </c>
      <c r="GC114" s="354">
        <f>IF(P113="課税事業者（一般課税）",INT(DL114*10/110),0)</f>
        <v>0</v>
      </c>
      <c r="GD114" s="93">
        <f t="shared" si="186"/>
        <v>0</v>
      </c>
      <c r="GE114" s="355">
        <f>IF(P113="課税事業者（一般課税）",INT(DZ114*10/110),0)</f>
        <v>0</v>
      </c>
      <c r="GF114" s="116">
        <f t="shared" si="187"/>
        <v>0</v>
      </c>
      <c r="GG114" s="354">
        <f>IF(P113="課税事業者（一般課税）",INT(EJ114*10/110),0)</f>
        <v>0</v>
      </c>
      <c r="GH114" s="116">
        <f t="shared" si="188"/>
        <v>0</v>
      </c>
      <c r="GI114" s="114">
        <f t="shared" ref="GI114:GJ114" si="230">SUM(FK114,FM114,FO114,FQ114,FS114,FU114,FW114,FY114,GA114,GC114,GE114,GG114)</f>
        <v>0</v>
      </c>
      <c r="GJ114" s="116">
        <f t="shared" si="230"/>
        <v>0</v>
      </c>
      <c r="GK114" s="354">
        <f>IF(P113="課税事業者（一般課税）",INT(FC114*10/110),0)</f>
        <v>0</v>
      </c>
      <c r="GL114" s="139">
        <f t="shared" si="189"/>
        <v>0</v>
      </c>
      <c r="GM114" s="695"/>
    </row>
    <row r="115" spans="1:195" s="142" customFormat="1" ht="20.100000000000001" customHeight="1">
      <c r="A115" s="141"/>
      <c r="B115" s="141"/>
      <c r="C115" s="403"/>
      <c r="D115" s="404"/>
      <c r="E115" s="405" t="s">
        <v>258</v>
      </c>
      <c r="F115" s="406"/>
      <c r="G115" s="407"/>
      <c r="H115" s="147"/>
      <c r="I115" s="487"/>
      <c r="J115" s="205"/>
      <c r="K115" s="148"/>
      <c r="L115" s="206"/>
      <c r="M115" s="148"/>
      <c r="N115" s="470"/>
      <c r="O115" s="152"/>
      <c r="P115" s="150"/>
      <c r="Q115" s="149"/>
      <c r="R115" s="274">
        <f t="shared" ref="R115" si="231">SUMIFS(R15:R114,$E$15:$E$114,"(修正前)")</f>
        <v>0</v>
      </c>
      <c r="S115" s="151"/>
      <c r="T115" s="269">
        <f t="shared" ref="T115:AB115" si="232">SUMIFS(T15:T114,$E$15:$E$114,"(修正前)")</f>
        <v>0</v>
      </c>
      <c r="U115" s="270">
        <f t="shared" si="232"/>
        <v>0</v>
      </c>
      <c r="V115" s="269">
        <f t="shared" si="232"/>
        <v>0</v>
      </c>
      <c r="W115" s="270">
        <f t="shared" si="232"/>
        <v>0</v>
      </c>
      <c r="X115" s="270">
        <f t="shared" si="232"/>
        <v>0</v>
      </c>
      <c r="Y115" s="270">
        <f t="shared" si="232"/>
        <v>0</v>
      </c>
      <c r="Z115" s="270">
        <f t="shared" si="232"/>
        <v>0</v>
      </c>
      <c r="AA115" s="271">
        <f t="shared" si="232"/>
        <v>0</v>
      </c>
      <c r="AB115" s="274">
        <f t="shared" si="232"/>
        <v>0</v>
      </c>
      <c r="AC115" s="151"/>
      <c r="AD115" s="269">
        <f t="shared" ref="AD115:AL115" si="233">SUMIFS(AD15:AD114,$E$15:$E$114,"(修正前)")</f>
        <v>0</v>
      </c>
      <c r="AE115" s="428">
        <f t="shared" si="233"/>
        <v>0</v>
      </c>
      <c r="AF115" s="269">
        <f t="shared" si="233"/>
        <v>0</v>
      </c>
      <c r="AG115" s="270">
        <f t="shared" si="233"/>
        <v>0</v>
      </c>
      <c r="AH115" s="270">
        <f t="shared" si="233"/>
        <v>0</v>
      </c>
      <c r="AI115" s="270">
        <f t="shared" si="233"/>
        <v>0</v>
      </c>
      <c r="AJ115" s="270">
        <f t="shared" si="233"/>
        <v>0</v>
      </c>
      <c r="AK115" s="273">
        <f t="shared" si="233"/>
        <v>0</v>
      </c>
      <c r="AL115" s="274">
        <f t="shared" si="233"/>
        <v>0</v>
      </c>
      <c r="AM115" s="269"/>
      <c r="AN115" s="270">
        <f t="shared" ref="AN115:AV115" si="234">SUMIFS(AN15:AN114,$E$15:$E$114,"(修正前)")</f>
        <v>0</v>
      </c>
      <c r="AO115" s="428">
        <f t="shared" si="234"/>
        <v>0</v>
      </c>
      <c r="AP115" s="270">
        <f t="shared" si="234"/>
        <v>0</v>
      </c>
      <c r="AQ115" s="270">
        <f t="shared" si="234"/>
        <v>0</v>
      </c>
      <c r="AR115" s="269">
        <f t="shared" si="234"/>
        <v>0</v>
      </c>
      <c r="AS115" s="269">
        <f t="shared" si="234"/>
        <v>0</v>
      </c>
      <c r="AT115" s="270">
        <f t="shared" si="234"/>
        <v>0</v>
      </c>
      <c r="AU115" s="271">
        <f t="shared" si="234"/>
        <v>0</v>
      </c>
      <c r="AV115" s="274">
        <f t="shared" si="234"/>
        <v>0</v>
      </c>
      <c r="AW115" s="151"/>
      <c r="AX115" s="270">
        <f t="shared" ref="AX115:BF115" si="235">SUMIFS(AX15:AX114,$E$15:$E$114,"(修正前)")</f>
        <v>0</v>
      </c>
      <c r="AY115" s="269">
        <f t="shared" si="235"/>
        <v>0</v>
      </c>
      <c r="AZ115" s="269">
        <f t="shared" si="235"/>
        <v>0</v>
      </c>
      <c r="BA115" s="270">
        <f t="shared" si="235"/>
        <v>0</v>
      </c>
      <c r="BB115" s="270">
        <f t="shared" si="235"/>
        <v>0</v>
      </c>
      <c r="BC115" s="269">
        <f t="shared" si="235"/>
        <v>0</v>
      </c>
      <c r="BD115" s="270">
        <f t="shared" si="235"/>
        <v>0</v>
      </c>
      <c r="BE115" s="273">
        <f t="shared" si="235"/>
        <v>0</v>
      </c>
      <c r="BF115" s="274">
        <f t="shared" si="235"/>
        <v>0</v>
      </c>
      <c r="BG115" s="151"/>
      <c r="BH115" s="270">
        <f t="shared" ref="BH115:BP115" si="236">SUMIFS(BH15:BH114,$E$15:$E$114,"(修正前)")</f>
        <v>0</v>
      </c>
      <c r="BI115" s="269">
        <f t="shared" si="236"/>
        <v>0</v>
      </c>
      <c r="BJ115" s="269">
        <f t="shared" si="236"/>
        <v>0</v>
      </c>
      <c r="BK115" s="270">
        <f t="shared" si="236"/>
        <v>0</v>
      </c>
      <c r="BL115" s="270">
        <f t="shared" si="236"/>
        <v>0</v>
      </c>
      <c r="BM115" s="269">
        <f t="shared" si="236"/>
        <v>0</v>
      </c>
      <c r="BN115" s="270">
        <f t="shared" si="236"/>
        <v>0</v>
      </c>
      <c r="BO115" s="273">
        <f t="shared" si="236"/>
        <v>0</v>
      </c>
      <c r="BP115" s="274">
        <f t="shared" si="236"/>
        <v>0</v>
      </c>
      <c r="BQ115" s="379"/>
      <c r="BR115" s="270">
        <f t="shared" ref="BR115:BZ115" si="237">SUMIFS(BR15:BR114,$E$15:$E$114,"(修正前)")</f>
        <v>0</v>
      </c>
      <c r="BS115" s="269">
        <f t="shared" si="237"/>
        <v>0</v>
      </c>
      <c r="BT115" s="269">
        <f t="shared" si="237"/>
        <v>0</v>
      </c>
      <c r="BU115" s="270">
        <f t="shared" si="237"/>
        <v>0</v>
      </c>
      <c r="BV115" s="270">
        <f t="shared" si="237"/>
        <v>0</v>
      </c>
      <c r="BW115" s="269">
        <f t="shared" si="237"/>
        <v>0</v>
      </c>
      <c r="BX115" s="270">
        <f t="shared" si="237"/>
        <v>0</v>
      </c>
      <c r="BY115" s="271">
        <f t="shared" si="237"/>
        <v>0</v>
      </c>
      <c r="BZ115" s="274">
        <f t="shared" si="237"/>
        <v>0</v>
      </c>
      <c r="CA115" s="151"/>
      <c r="CB115" s="270">
        <f t="shared" ref="CB115:CP115" si="238">SUMIFS(CB15:CB114,$E$15:$E$114,"(修正前)")</f>
        <v>0</v>
      </c>
      <c r="CC115" s="269">
        <f t="shared" si="238"/>
        <v>0</v>
      </c>
      <c r="CD115" s="269">
        <f t="shared" si="238"/>
        <v>0</v>
      </c>
      <c r="CE115" s="270">
        <f t="shared" si="238"/>
        <v>0</v>
      </c>
      <c r="CF115" s="270">
        <f t="shared" si="238"/>
        <v>0</v>
      </c>
      <c r="CG115" s="269">
        <f t="shared" si="238"/>
        <v>0</v>
      </c>
      <c r="CH115" s="270">
        <f t="shared" si="238"/>
        <v>0</v>
      </c>
      <c r="CI115" s="273">
        <f t="shared" si="238"/>
        <v>0</v>
      </c>
      <c r="CJ115" s="274">
        <f t="shared" si="238"/>
        <v>0</v>
      </c>
      <c r="CK115" s="269">
        <f t="shared" si="238"/>
        <v>0</v>
      </c>
      <c r="CL115" s="269">
        <f t="shared" si="238"/>
        <v>0</v>
      </c>
      <c r="CM115" s="270">
        <f t="shared" si="238"/>
        <v>0</v>
      </c>
      <c r="CN115" s="269">
        <f t="shared" si="238"/>
        <v>0</v>
      </c>
      <c r="CO115" s="275">
        <f t="shared" si="238"/>
        <v>0</v>
      </c>
      <c r="CP115" s="274">
        <f t="shared" si="238"/>
        <v>0</v>
      </c>
      <c r="CQ115" s="151"/>
      <c r="CR115" s="269">
        <f t="shared" ref="CR115:CZ115" si="239">SUMIFS(CR15:CR114,$E$15:$E$114,"(修正前)")</f>
        <v>0</v>
      </c>
      <c r="CS115" s="269">
        <f t="shared" si="239"/>
        <v>0</v>
      </c>
      <c r="CT115" s="269">
        <f t="shared" si="239"/>
        <v>0</v>
      </c>
      <c r="CU115" s="270">
        <f t="shared" si="239"/>
        <v>0</v>
      </c>
      <c r="CV115" s="269">
        <f t="shared" si="239"/>
        <v>0</v>
      </c>
      <c r="CW115" s="269">
        <f t="shared" si="239"/>
        <v>0</v>
      </c>
      <c r="CX115" s="270">
        <f t="shared" si="239"/>
        <v>0</v>
      </c>
      <c r="CY115" s="271">
        <f t="shared" si="239"/>
        <v>0</v>
      </c>
      <c r="CZ115" s="274">
        <f t="shared" si="239"/>
        <v>0</v>
      </c>
      <c r="DA115" s="151"/>
      <c r="DB115" s="269">
        <f t="shared" ref="DB115:DJ115" si="240">SUMIFS(DB15:DB114,$E$15:$E$114,"(修正前)")</f>
        <v>0</v>
      </c>
      <c r="DC115" s="269">
        <f t="shared" si="240"/>
        <v>0</v>
      </c>
      <c r="DD115" s="269">
        <f t="shared" si="240"/>
        <v>0</v>
      </c>
      <c r="DE115" s="270">
        <f t="shared" si="240"/>
        <v>0</v>
      </c>
      <c r="DF115" s="270">
        <f t="shared" si="240"/>
        <v>0</v>
      </c>
      <c r="DG115" s="269">
        <f t="shared" si="240"/>
        <v>0</v>
      </c>
      <c r="DH115" s="270">
        <f t="shared" si="240"/>
        <v>0</v>
      </c>
      <c r="DI115" s="273">
        <f t="shared" si="240"/>
        <v>0</v>
      </c>
      <c r="DJ115" s="274">
        <f t="shared" si="240"/>
        <v>0</v>
      </c>
      <c r="DK115" s="151"/>
      <c r="DL115" s="269">
        <f t="shared" ref="DL115:DT115" si="241">SUMIFS(DL15:DL114,$E$15:$E$114,"(修正前)")</f>
        <v>0</v>
      </c>
      <c r="DM115" s="269">
        <f t="shared" si="241"/>
        <v>0</v>
      </c>
      <c r="DN115" s="269">
        <f t="shared" si="241"/>
        <v>0</v>
      </c>
      <c r="DO115" s="270">
        <f t="shared" si="241"/>
        <v>0</v>
      </c>
      <c r="DP115" s="270">
        <f t="shared" si="241"/>
        <v>0</v>
      </c>
      <c r="DQ115" s="269">
        <f t="shared" si="241"/>
        <v>0</v>
      </c>
      <c r="DR115" s="270">
        <f t="shared" si="241"/>
        <v>0</v>
      </c>
      <c r="DS115" s="271">
        <f t="shared" si="241"/>
        <v>0</v>
      </c>
      <c r="DT115" s="274">
        <f t="shared" si="241"/>
        <v>0</v>
      </c>
      <c r="DU115" s="151"/>
      <c r="DV115" s="269">
        <f t="shared" ref="DV115:ED115" si="242">SUMIFS(DV15:DV114,$E$15:$E$114,"(修正前)")</f>
        <v>0</v>
      </c>
      <c r="DW115" s="269">
        <f t="shared" si="242"/>
        <v>0</v>
      </c>
      <c r="DX115" s="269">
        <f t="shared" si="242"/>
        <v>0</v>
      </c>
      <c r="DY115" s="270">
        <f t="shared" si="242"/>
        <v>0</v>
      </c>
      <c r="DZ115" s="270">
        <f t="shared" si="242"/>
        <v>0</v>
      </c>
      <c r="EA115" s="269">
        <f t="shared" si="242"/>
        <v>0</v>
      </c>
      <c r="EB115" s="270">
        <f t="shared" si="242"/>
        <v>0</v>
      </c>
      <c r="EC115" s="271">
        <f t="shared" si="242"/>
        <v>0</v>
      </c>
      <c r="ED115" s="274">
        <f t="shared" si="242"/>
        <v>0</v>
      </c>
      <c r="EE115" s="151"/>
      <c r="EF115" s="269">
        <f t="shared" ref="EF115:EY115" si="243">SUMIFS(EF15:EF114,$E$15:$E$114,"(修正前)")</f>
        <v>0</v>
      </c>
      <c r="EG115" s="269">
        <f t="shared" si="243"/>
        <v>0</v>
      </c>
      <c r="EH115" s="269">
        <f t="shared" si="243"/>
        <v>0</v>
      </c>
      <c r="EI115" s="270">
        <f t="shared" si="243"/>
        <v>0</v>
      </c>
      <c r="EJ115" s="270">
        <f t="shared" si="243"/>
        <v>0</v>
      </c>
      <c r="EK115" s="269">
        <f t="shared" si="243"/>
        <v>0</v>
      </c>
      <c r="EL115" s="270">
        <f t="shared" si="243"/>
        <v>0</v>
      </c>
      <c r="EM115" s="273">
        <f t="shared" si="243"/>
        <v>0</v>
      </c>
      <c r="EN115" s="274">
        <f t="shared" si="243"/>
        <v>0</v>
      </c>
      <c r="EO115" s="270">
        <f t="shared" si="243"/>
        <v>0</v>
      </c>
      <c r="EP115" s="270">
        <f t="shared" si="243"/>
        <v>0</v>
      </c>
      <c r="EQ115" s="270">
        <f t="shared" si="243"/>
        <v>0</v>
      </c>
      <c r="ER115" s="270">
        <f t="shared" si="243"/>
        <v>0</v>
      </c>
      <c r="ES115" s="271">
        <f t="shared" si="243"/>
        <v>0</v>
      </c>
      <c r="ET115" s="274">
        <f t="shared" si="243"/>
        <v>0</v>
      </c>
      <c r="EU115" s="273">
        <f t="shared" si="243"/>
        <v>0</v>
      </c>
      <c r="EV115" s="270">
        <f t="shared" si="243"/>
        <v>0</v>
      </c>
      <c r="EW115" s="270">
        <f t="shared" si="243"/>
        <v>0</v>
      </c>
      <c r="EX115" s="269">
        <f t="shared" si="243"/>
        <v>0</v>
      </c>
      <c r="EY115" s="275">
        <f t="shared" si="243"/>
        <v>0</v>
      </c>
      <c r="EZ115" s="274"/>
      <c r="FA115" s="270">
        <f t="shared" ref="FA115:GL115" si="244">SUMIFS(FA15:FA114,$E$15:$E$114,"(修正前)")</f>
        <v>0</v>
      </c>
      <c r="FB115" s="270">
        <f t="shared" si="244"/>
        <v>0</v>
      </c>
      <c r="FC115" s="270">
        <f t="shared" si="244"/>
        <v>0</v>
      </c>
      <c r="FD115" s="270">
        <f t="shared" si="244"/>
        <v>0</v>
      </c>
      <c r="FE115" s="270">
        <f t="shared" si="244"/>
        <v>0</v>
      </c>
      <c r="FF115" s="271">
        <f t="shared" si="244"/>
        <v>0</v>
      </c>
      <c r="FG115" s="296">
        <f t="shared" si="244"/>
        <v>0</v>
      </c>
      <c r="FH115" s="270">
        <f t="shared" si="244"/>
        <v>0</v>
      </c>
      <c r="FI115" s="270">
        <f t="shared" si="244"/>
        <v>0</v>
      </c>
      <c r="FJ115" s="275">
        <f t="shared" si="244"/>
        <v>0</v>
      </c>
      <c r="FK115" s="294">
        <f t="shared" si="244"/>
        <v>0</v>
      </c>
      <c r="FL115" s="295">
        <f t="shared" si="244"/>
        <v>0</v>
      </c>
      <c r="FM115" s="289">
        <f t="shared" si="244"/>
        <v>0</v>
      </c>
      <c r="FN115" s="345">
        <f t="shared" si="244"/>
        <v>0</v>
      </c>
      <c r="FO115" s="291">
        <f t="shared" si="244"/>
        <v>0</v>
      </c>
      <c r="FP115" s="292">
        <f t="shared" si="244"/>
        <v>0</v>
      </c>
      <c r="FQ115" s="345">
        <f t="shared" si="244"/>
        <v>0</v>
      </c>
      <c r="FR115" s="295">
        <f t="shared" si="244"/>
        <v>0</v>
      </c>
      <c r="FS115" s="289">
        <f t="shared" si="244"/>
        <v>0</v>
      </c>
      <c r="FT115" s="290">
        <f t="shared" si="244"/>
        <v>0</v>
      </c>
      <c r="FU115" s="291">
        <f t="shared" si="244"/>
        <v>0</v>
      </c>
      <c r="FV115" s="292">
        <f t="shared" si="244"/>
        <v>0</v>
      </c>
      <c r="FW115" s="289">
        <f t="shared" si="244"/>
        <v>0</v>
      </c>
      <c r="FX115" s="290">
        <f t="shared" si="244"/>
        <v>0</v>
      </c>
      <c r="FY115" s="345">
        <f t="shared" si="244"/>
        <v>0</v>
      </c>
      <c r="FZ115" s="295">
        <f t="shared" si="244"/>
        <v>0</v>
      </c>
      <c r="GA115" s="289">
        <f t="shared" si="244"/>
        <v>0</v>
      </c>
      <c r="GB115" s="290">
        <f t="shared" si="244"/>
        <v>0</v>
      </c>
      <c r="GC115" s="345">
        <f t="shared" si="244"/>
        <v>0</v>
      </c>
      <c r="GD115" s="295">
        <f t="shared" si="244"/>
        <v>0</v>
      </c>
      <c r="GE115" s="289">
        <f t="shared" si="244"/>
        <v>0</v>
      </c>
      <c r="GF115" s="292">
        <f t="shared" si="244"/>
        <v>0</v>
      </c>
      <c r="GG115" s="358">
        <f t="shared" si="244"/>
        <v>0</v>
      </c>
      <c r="GH115" s="292">
        <f t="shared" si="244"/>
        <v>0</v>
      </c>
      <c r="GI115" s="291">
        <f t="shared" si="244"/>
        <v>0</v>
      </c>
      <c r="GJ115" s="292">
        <f t="shared" si="244"/>
        <v>0</v>
      </c>
      <c r="GK115" s="358">
        <f t="shared" si="244"/>
        <v>0</v>
      </c>
      <c r="GL115" s="293">
        <f t="shared" si="244"/>
        <v>0</v>
      </c>
      <c r="GM115" s="150"/>
    </row>
    <row r="116" spans="1:195" s="142" customFormat="1" ht="20.100000000000001" customHeight="1" thickBot="1">
      <c r="A116" s="141"/>
      <c r="B116" s="141"/>
      <c r="C116" s="169"/>
      <c r="D116" s="297"/>
      <c r="E116" s="319" t="s">
        <v>256</v>
      </c>
      <c r="F116" s="209"/>
      <c r="G116" s="298"/>
      <c r="H116" s="153"/>
      <c r="I116" s="488"/>
      <c r="J116" s="727"/>
      <c r="K116" s="728"/>
      <c r="L116" s="728"/>
      <c r="M116" s="728"/>
      <c r="N116" s="471"/>
      <c r="O116" s="241"/>
      <c r="P116" s="156"/>
      <c r="Q116" s="154"/>
      <c r="R116" s="157">
        <f t="shared" ref="R116" si="245">SUMIFS(R15:R114,$E$15:$E$114,"計画")</f>
        <v>0</v>
      </c>
      <c r="S116" s="158"/>
      <c r="T116" s="158">
        <f t="shared" ref="T116:AB116" si="246">SUMIFS(T15:T114,$E$15:$E$114,"計画")</f>
        <v>0</v>
      </c>
      <c r="U116" s="159">
        <f t="shared" si="246"/>
        <v>0</v>
      </c>
      <c r="V116" s="158">
        <f t="shared" si="246"/>
        <v>0</v>
      </c>
      <c r="W116" s="159">
        <f t="shared" si="246"/>
        <v>0</v>
      </c>
      <c r="X116" s="159">
        <f t="shared" si="246"/>
        <v>0</v>
      </c>
      <c r="Y116" s="159">
        <f t="shared" si="246"/>
        <v>0</v>
      </c>
      <c r="Z116" s="159">
        <f t="shared" si="246"/>
        <v>0</v>
      </c>
      <c r="AA116" s="155">
        <f t="shared" si="246"/>
        <v>0</v>
      </c>
      <c r="AB116" s="157">
        <f t="shared" si="246"/>
        <v>0</v>
      </c>
      <c r="AC116" s="158"/>
      <c r="AD116" s="159">
        <f t="shared" ref="AD116:AL116" si="247">SUMIFS(AD15:AD114,$E$15:$E$114,"計画")</f>
        <v>0</v>
      </c>
      <c r="AE116" s="160">
        <f t="shared" si="247"/>
        <v>0</v>
      </c>
      <c r="AF116" s="159">
        <f t="shared" si="247"/>
        <v>0</v>
      </c>
      <c r="AG116" s="159">
        <f t="shared" si="247"/>
        <v>0</v>
      </c>
      <c r="AH116" s="159">
        <f t="shared" si="247"/>
        <v>0</v>
      </c>
      <c r="AI116" s="159">
        <f t="shared" si="247"/>
        <v>0</v>
      </c>
      <c r="AJ116" s="159">
        <f t="shared" si="247"/>
        <v>0</v>
      </c>
      <c r="AK116" s="160">
        <f t="shared" si="247"/>
        <v>0</v>
      </c>
      <c r="AL116" s="157">
        <f t="shared" si="247"/>
        <v>0</v>
      </c>
      <c r="AM116" s="158"/>
      <c r="AN116" s="159">
        <f t="shared" ref="AN116:AV116" si="248">SUMIFS(AN15:AN114,$E$15:$E$114,"計画")</f>
        <v>0</v>
      </c>
      <c r="AO116" s="160">
        <f t="shared" si="248"/>
        <v>0</v>
      </c>
      <c r="AP116" s="159">
        <f t="shared" si="248"/>
        <v>0</v>
      </c>
      <c r="AQ116" s="159">
        <f t="shared" si="248"/>
        <v>0</v>
      </c>
      <c r="AR116" s="159">
        <f t="shared" si="248"/>
        <v>0</v>
      </c>
      <c r="AS116" s="159">
        <f t="shared" si="248"/>
        <v>0</v>
      </c>
      <c r="AT116" s="159">
        <f t="shared" si="248"/>
        <v>0</v>
      </c>
      <c r="AU116" s="155">
        <f t="shared" si="248"/>
        <v>0</v>
      </c>
      <c r="AV116" s="157">
        <f t="shared" si="248"/>
        <v>0</v>
      </c>
      <c r="AW116" s="158"/>
      <c r="AX116" s="159">
        <f t="shared" ref="AX116:BF116" si="249">SUMIFS(AX15:AX114,$E$15:$E$114,"計画")</f>
        <v>0</v>
      </c>
      <c r="AY116" s="159">
        <f t="shared" si="249"/>
        <v>0</v>
      </c>
      <c r="AZ116" s="159">
        <f t="shared" si="249"/>
        <v>0</v>
      </c>
      <c r="BA116" s="159">
        <f t="shared" si="249"/>
        <v>0</v>
      </c>
      <c r="BB116" s="159">
        <f t="shared" si="249"/>
        <v>0</v>
      </c>
      <c r="BC116" s="159">
        <f t="shared" si="249"/>
        <v>0</v>
      </c>
      <c r="BD116" s="159">
        <f t="shared" si="249"/>
        <v>0</v>
      </c>
      <c r="BE116" s="160">
        <f t="shared" si="249"/>
        <v>0</v>
      </c>
      <c r="BF116" s="157">
        <f t="shared" si="249"/>
        <v>0</v>
      </c>
      <c r="BG116" s="158"/>
      <c r="BH116" s="159">
        <f t="shared" ref="BH116:BP116" si="250">SUMIFS(BH15:BH114,$E$15:$E$114,"計画")</f>
        <v>0</v>
      </c>
      <c r="BI116" s="159">
        <f t="shared" si="250"/>
        <v>0</v>
      </c>
      <c r="BJ116" s="159">
        <f t="shared" si="250"/>
        <v>0</v>
      </c>
      <c r="BK116" s="159">
        <f t="shared" si="250"/>
        <v>0</v>
      </c>
      <c r="BL116" s="159">
        <f t="shared" si="250"/>
        <v>0</v>
      </c>
      <c r="BM116" s="159">
        <f t="shared" si="250"/>
        <v>0</v>
      </c>
      <c r="BN116" s="159">
        <f t="shared" si="250"/>
        <v>0</v>
      </c>
      <c r="BO116" s="160">
        <f t="shared" si="250"/>
        <v>0</v>
      </c>
      <c r="BP116" s="157">
        <f t="shared" si="250"/>
        <v>0</v>
      </c>
      <c r="BQ116" s="159"/>
      <c r="BR116" s="159">
        <f t="shared" ref="BR116:BZ116" si="251">SUMIFS(BR15:BR114,$E$15:$E$114,"計画")</f>
        <v>0</v>
      </c>
      <c r="BS116" s="159">
        <f t="shared" si="251"/>
        <v>0</v>
      </c>
      <c r="BT116" s="159">
        <f t="shared" si="251"/>
        <v>0</v>
      </c>
      <c r="BU116" s="159">
        <f t="shared" si="251"/>
        <v>0</v>
      </c>
      <c r="BV116" s="159">
        <f t="shared" si="251"/>
        <v>0</v>
      </c>
      <c r="BW116" s="159">
        <f t="shared" si="251"/>
        <v>0</v>
      </c>
      <c r="BX116" s="159">
        <f t="shared" si="251"/>
        <v>0</v>
      </c>
      <c r="BY116" s="155">
        <f t="shared" si="251"/>
        <v>0</v>
      </c>
      <c r="BZ116" s="157">
        <f t="shared" si="251"/>
        <v>0</v>
      </c>
      <c r="CA116" s="158"/>
      <c r="CB116" s="159">
        <f t="shared" ref="CB116:CP116" si="252">SUMIFS(CB15:CB114,$E$15:$E$114,"計画")</f>
        <v>0</v>
      </c>
      <c r="CC116" s="159">
        <f t="shared" si="252"/>
        <v>0</v>
      </c>
      <c r="CD116" s="159">
        <f t="shared" si="252"/>
        <v>0</v>
      </c>
      <c r="CE116" s="159">
        <f t="shared" si="252"/>
        <v>0</v>
      </c>
      <c r="CF116" s="159">
        <f t="shared" si="252"/>
        <v>0</v>
      </c>
      <c r="CG116" s="159">
        <f t="shared" si="252"/>
        <v>0</v>
      </c>
      <c r="CH116" s="159">
        <f t="shared" si="252"/>
        <v>0</v>
      </c>
      <c r="CI116" s="160">
        <f t="shared" si="252"/>
        <v>0</v>
      </c>
      <c r="CJ116" s="157">
        <f t="shared" si="252"/>
        <v>0</v>
      </c>
      <c r="CK116" s="159">
        <f t="shared" si="252"/>
        <v>0</v>
      </c>
      <c r="CL116" s="159">
        <f t="shared" si="252"/>
        <v>0</v>
      </c>
      <c r="CM116" s="159">
        <f t="shared" si="252"/>
        <v>0</v>
      </c>
      <c r="CN116" s="159">
        <f t="shared" si="252"/>
        <v>0</v>
      </c>
      <c r="CO116" s="155">
        <f t="shared" si="252"/>
        <v>0</v>
      </c>
      <c r="CP116" s="157">
        <f t="shared" si="252"/>
        <v>0</v>
      </c>
      <c r="CQ116" s="158"/>
      <c r="CR116" s="159">
        <f t="shared" ref="CR116:CZ116" si="253">SUMIFS(CR15:CR114,$E$15:$E$114,"計画")</f>
        <v>0</v>
      </c>
      <c r="CS116" s="159">
        <f t="shared" si="253"/>
        <v>0</v>
      </c>
      <c r="CT116" s="159">
        <f t="shared" si="253"/>
        <v>0</v>
      </c>
      <c r="CU116" s="159">
        <f t="shared" si="253"/>
        <v>0</v>
      </c>
      <c r="CV116" s="159">
        <f t="shared" si="253"/>
        <v>0</v>
      </c>
      <c r="CW116" s="159">
        <f t="shared" si="253"/>
        <v>0</v>
      </c>
      <c r="CX116" s="159">
        <f t="shared" si="253"/>
        <v>0</v>
      </c>
      <c r="CY116" s="155">
        <f t="shared" si="253"/>
        <v>0</v>
      </c>
      <c r="CZ116" s="157">
        <f t="shared" si="253"/>
        <v>0</v>
      </c>
      <c r="DA116" s="158"/>
      <c r="DB116" s="159">
        <f t="shared" ref="DB116:DJ116" si="254">SUMIFS(DB15:DB114,$E$15:$E$114,"計画")</f>
        <v>0</v>
      </c>
      <c r="DC116" s="159">
        <f t="shared" si="254"/>
        <v>0</v>
      </c>
      <c r="DD116" s="159">
        <f t="shared" si="254"/>
        <v>0</v>
      </c>
      <c r="DE116" s="159">
        <f t="shared" si="254"/>
        <v>0</v>
      </c>
      <c r="DF116" s="159">
        <f t="shared" si="254"/>
        <v>0</v>
      </c>
      <c r="DG116" s="159">
        <f t="shared" si="254"/>
        <v>0</v>
      </c>
      <c r="DH116" s="159">
        <f t="shared" si="254"/>
        <v>0</v>
      </c>
      <c r="DI116" s="160">
        <f t="shared" si="254"/>
        <v>0</v>
      </c>
      <c r="DJ116" s="157">
        <f t="shared" si="254"/>
        <v>0</v>
      </c>
      <c r="DK116" s="158"/>
      <c r="DL116" s="159">
        <f t="shared" ref="DL116:DT116" si="255">SUMIFS(DL15:DL114,$E$15:$E$114,"計画")</f>
        <v>0</v>
      </c>
      <c r="DM116" s="159">
        <f t="shared" si="255"/>
        <v>0</v>
      </c>
      <c r="DN116" s="159">
        <f t="shared" si="255"/>
        <v>0</v>
      </c>
      <c r="DO116" s="159">
        <f t="shared" si="255"/>
        <v>0</v>
      </c>
      <c r="DP116" s="159">
        <f t="shared" si="255"/>
        <v>0</v>
      </c>
      <c r="DQ116" s="159">
        <f t="shared" si="255"/>
        <v>0</v>
      </c>
      <c r="DR116" s="159">
        <f t="shared" si="255"/>
        <v>0</v>
      </c>
      <c r="DS116" s="155">
        <f t="shared" si="255"/>
        <v>0</v>
      </c>
      <c r="DT116" s="157">
        <f t="shared" si="255"/>
        <v>0</v>
      </c>
      <c r="DU116" s="158"/>
      <c r="DV116" s="159">
        <f t="shared" ref="DV116:ED116" si="256">SUMIFS(DV15:DV114,$E$15:$E$114,"計画")</f>
        <v>0</v>
      </c>
      <c r="DW116" s="159">
        <f t="shared" si="256"/>
        <v>0</v>
      </c>
      <c r="DX116" s="159">
        <f t="shared" si="256"/>
        <v>0</v>
      </c>
      <c r="DY116" s="159">
        <f t="shared" si="256"/>
        <v>0</v>
      </c>
      <c r="DZ116" s="159">
        <f t="shared" si="256"/>
        <v>0</v>
      </c>
      <c r="EA116" s="159">
        <f t="shared" si="256"/>
        <v>0</v>
      </c>
      <c r="EB116" s="159">
        <f t="shared" si="256"/>
        <v>0</v>
      </c>
      <c r="EC116" s="155">
        <f t="shared" si="256"/>
        <v>0</v>
      </c>
      <c r="ED116" s="157">
        <f t="shared" si="256"/>
        <v>0</v>
      </c>
      <c r="EE116" s="158"/>
      <c r="EF116" s="159">
        <f t="shared" ref="EF116:EY116" si="257">SUMIFS(EF15:EF114,$E$15:$E$114,"計画")</f>
        <v>0</v>
      </c>
      <c r="EG116" s="159">
        <f t="shared" si="257"/>
        <v>0</v>
      </c>
      <c r="EH116" s="159">
        <f t="shared" si="257"/>
        <v>0</v>
      </c>
      <c r="EI116" s="159">
        <f t="shared" si="257"/>
        <v>0</v>
      </c>
      <c r="EJ116" s="159">
        <f t="shared" si="257"/>
        <v>0</v>
      </c>
      <c r="EK116" s="159">
        <f t="shared" si="257"/>
        <v>0</v>
      </c>
      <c r="EL116" s="159">
        <f t="shared" si="257"/>
        <v>0</v>
      </c>
      <c r="EM116" s="160">
        <f t="shared" si="257"/>
        <v>0</v>
      </c>
      <c r="EN116" s="157">
        <f t="shared" si="257"/>
        <v>0</v>
      </c>
      <c r="EO116" s="159">
        <f t="shared" si="257"/>
        <v>0</v>
      </c>
      <c r="EP116" s="159">
        <f t="shared" si="257"/>
        <v>0</v>
      </c>
      <c r="EQ116" s="159">
        <f t="shared" si="257"/>
        <v>0</v>
      </c>
      <c r="ER116" s="159">
        <f t="shared" si="257"/>
        <v>0</v>
      </c>
      <c r="ES116" s="155">
        <f t="shared" si="257"/>
        <v>0</v>
      </c>
      <c r="ET116" s="157">
        <f t="shared" si="257"/>
        <v>0</v>
      </c>
      <c r="EU116" s="160">
        <f t="shared" si="257"/>
        <v>0</v>
      </c>
      <c r="EV116" s="159">
        <f t="shared" si="257"/>
        <v>0</v>
      </c>
      <c r="EW116" s="159">
        <f t="shared" si="257"/>
        <v>0</v>
      </c>
      <c r="EX116" s="159">
        <f t="shared" si="257"/>
        <v>0</v>
      </c>
      <c r="EY116" s="155">
        <f t="shared" si="257"/>
        <v>0</v>
      </c>
      <c r="EZ116" s="157"/>
      <c r="FA116" s="159">
        <f t="shared" ref="FA116:GL116" si="258">SUMIFS(FA15:FA114,$E$15:$E$114,"計画")</f>
        <v>0</v>
      </c>
      <c r="FB116" s="159">
        <f t="shared" si="258"/>
        <v>0</v>
      </c>
      <c r="FC116" s="159">
        <f t="shared" si="258"/>
        <v>0</v>
      </c>
      <c r="FD116" s="159">
        <f t="shared" si="258"/>
        <v>0</v>
      </c>
      <c r="FE116" s="159">
        <f t="shared" si="258"/>
        <v>0</v>
      </c>
      <c r="FF116" s="155">
        <f t="shared" si="258"/>
        <v>0</v>
      </c>
      <c r="FG116" s="157">
        <f t="shared" si="258"/>
        <v>0</v>
      </c>
      <c r="FH116" s="159">
        <f t="shared" si="258"/>
        <v>0</v>
      </c>
      <c r="FI116" s="159">
        <f t="shared" si="258"/>
        <v>0</v>
      </c>
      <c r="FJ116" s="155">
        <f t="shared" si="258"/>
        <v>0</v>
      </c>
      <c r="FK116" s="161">
        <f t="shared" si="258"/>
        <v>0</v>
      </c>
      <c r="FL116" s="162">
        <f t="shared" si="258"/>
        <v>0</v>
      </c>
      <c r="FM116" s="163">
        <f t="shared" si="258"/>
        <v>0</v>
      </c>
      <c r="FN116" s="346">
        <f t="shared" si="258"/>
        <v>0</v>
      </c>
      <c r="FO116" s="165">
        <f t="shared" si="258"/>
        <v>0</v>
      </c>
      <c r="FP116" s="166">
        <f t="shared" si="258"/>
        <v>0</v>
      </c>
      <c r="FQ116" s="346">
        <f t="shared" si="258"/>
        <v>0</v>
      </c>
      <c r="FR116" s="162">
        <f t="shared" si="258"/>
        <v>0</v>
      </c>
      <c r="FS116" s="163">
        <f t="shared" si="258"/>
        <v>0</v>
      </c>
      <c r="FT116" s="164">
        <f t="shared" si="258"/>
        <v>0</v>
      </c>
      <c r="FU116" s="165">
        <f t="shared" si="258"/>
        <v>0</v>
      </c>
      <c r="FV116" s="166">
        <f t="shared" si="258"/>
        <v>0</v>
      </c>
      <c r="FW116" s="163">
        <f t="shared" si="258"/>
        <v>0</v>
      </c>
      <c r="FX116" s="164">
        <f t="shared" si="258"/>
        <v>0</v>
      </c>
      <c r="FY116" s="346">
        <f t="shared" si="258"/>
        <v>0</v>
      </c>
      <c r="FZ116" s="162">
        <f t="shared" si="258"/>
        <v>0</v>
      </c>
      <c r="GA116" s="163">
        <f t="shared" si="258"/>
        <v>0</v>
      </c>
      <c r="GB116" s="164">
        <f t="shared" si="258"/>
        <v>0</v>
      </c>
      <c r="GC116" s="346">
        <f t="shared" si="258"/>
        <v>0</v>
      </c>
      <c r="GD116" s="162">
        <f t="shared" si="258"/>
        <v>0</v>
      </c>
      <c r="GE116" s="163">
        <f t="shared" si="258"/>
        <v>0</v>
      </c>
      <c r="GF116" s="166">
        <f t="shared" si="258"/>
        <v>0</v>
      </c>
      <c r="GG116" s="359">
        <f t="shared" si="258"/>
        <v>0</v>
      </c>
      <c r="GH116" s="166">
        <f t="shared" si="258"/>
        <v>0</v>
      </c>
      <c r="GI116" s="165">
        <f t="shared" si="258"/>
        <v>0</v>
      </c>
      <c r="GJ116" s="166">
        <f t="shared" si="258"/>
        <v>0</v>
      </c>
      <c r="GK116" s="359">
        <f t="shared" si="258"/>
        <v>0</v>
      </c>
      <c r="GL116" s="167">
        <f t="shared" si="258"/>
        <v>0</v>
      </c>
      <c r="GM116" s="168"/>
    </row>
    <row r="117" spans="1:195" s="142" customFormat="1" ht="18" customHeight="1">
      <c r="A117" s="141"/>
      <c r="B117" s="141"/>
      <c r="D117" s="142" t="s">
        <v>230</v>
      </c>
      <c r="E117" s="141"/>
      <c r="G117" s="141"/>
      <c r="J117" s="141"/>
      <c r="L117" s="141"/>
      <c r="M117" s="141"/>
      <c r="O117" s="143"/>
      <c r="T117" s="141"/>
      <c r="U117" s="143"/>
      <c r="V117" s="143"/>
      <c r="W117" s="141"/>
      <c r="X117" s="141"/>
      <c r="Y117" s="141"/>
      <c r="Z117" s="141"/>
      <c r="AA117" s="141"/>
      <c r="AB117" s="141"/>
      <c r="AD117" s="143"/>
      <c r="AE117" s="143"/>
      <c r="AF117" s="143"/>
      <c r="AG117" s="141"/>
      <c r="AH117" s="141"/>
      <c r="AI117" s="141"/>
      <c r="AJ117" s="141"/>
      <c r="AK117" s="141"/>
      <c r="AL117" s="141"/>
      <c r="AN117" s="143"/>
      <c r="AO117" s="143"/>
      <c r="AP117" s="143"/>
      <c r="AQ117" s="141"/>
      <c r="AR117" s="141"/>
      <c r="AS117" s="141"/>
      <c r="AT117" s="141"/>
      <c r="AU117" s="141"/>
      <c r="AV117" s="141"/>
      <c r="AX117" s="143"/>
      <c r="AY117" s="143"/>
      <c r="AZ117" s="143"/>
      <c r="BA117" s="141"/>
      <c r="BB117" s="141"/>
      <c r="BC117" s="141"/>
      <c r="BD117" s="141"/>
      <c r="BE117" s="141"/>
      <c r="BF117" s="141"/>
      <c r="BH117" s="143"/>
      <c r="BI117" s="143"/>
      <c r="BJ117" s="143"/>
      <c r="BK117" s="141"/>
      <c r="BL117" s="141"/>
      <c r="BM117" s="141"/>
      <c r="BN117" s="141"/>
      <c r="BO117" s="141"/>
      <c r="BP117" s="141"/>
      <c r="BR117" s="143"/>
      <c r="BS117" s="143"/>
      <c r="BT117" s="143"/>
      <c r="BU117" s="141"/>
      <c r="BV117" s="141"/>
      <c r="BW117" s="141"/>
      <c r="BX117" s="141"/>
      <c r="BY117" s="141"/>
      <c r="BZ117" s="141"/>
      <c r="CB117" s="143"/>
      <c r="CC117" s="143"/>
      <c r="CD117" s="143"/>
      <c r="CE117" s="141"/>
      <c r="CF117" s="141"/>
      <c r="CG117" s="141"/>
      <c r="CH117" s="141"/>
      <c r="CI117" s="141"/>
      <c r="CJ117" s="143"/>
      <c r="CK117" s="143"/>
      <c r="CL117" s="141"/>
      <c r="CM117" s="141"/>
      <c r="CN117" s="141"/>
      <c r="CO117" s="141"/>
      <c r="CP117" s="141"/>
      <c r="CR117" s="143"/>
      <c r="CS117" s="143"/>
      <c r="CT117" s="143"/>
      <c r="CZ117" s="141"/>
      <c r="DB117" s="143"/>
      <c r="DC117" s="143"/>
      <c r="DD117" s="143"/>
      <c r="DJ117" s="141"/>
      <c r="DL117" s="143"/>
      <c r="DM117" s="143"/>
      <c r="DN117" s="143"/>
      <c r="DT117" s="141"/>
      <c r="DV117" s="143"/>
      <c r="DW117" s="143"/>
      <c r="DX117" s="143"/>
      <c r="ED117" s="141"/>
      <c r="EF117" s="143"/>
      <c r="EG117" s="143"/>
      <c r="EH117" s="143"/>
      <c r="EN117" s="143"/>
      <c r="EO117" s="143"/>
      <c r="ET117" s="143"/>
      <c r="EU117" s="143"/>
      <c r="FA117" s="143"/>
      <c r="FB117" s="143"/>
      <c r="GM117" s="397"/>
    </row>
    <row r="118" spans="1:195" s="142" customFormat="1" ht="18" customHeight="1">
      <c r="A118" s="141"/>
      <c r="B118" s="141"/>
      <c r="E118" s="141"/>
      <c r="G118" s="472" t="s">
        <v>293</v>
      </c>
      <c r="J118" s="141"/>
      <c r="L118" s="141"/>
      <c r="N118" s="141"/>
      <c r="O118" s="141"/>
      <c r="T118" s="141"/>
      <c r="AV118" s="143"/>
      <c r="BF118" s="143"/>
      <c r="BP118" s="143"/>
      <c r="BZ118" s="143"/>
      <c r="CP118" s="143"/>
      <c r="CZ118" s="143"/>
      <c r="DJ118" s="143"/>
      <c r="DT118" s="143"/>
      <c r="ED118" s="143"/>
    </row>
    <row r="119" spans="1:195" s="142" customFormat="1" ht="18" customHeight="1">
      <c r="A119" s="141"/>
      <c r="B119" s="141"/>
      <c r="E119" s="141"/>
      <c r="G119" s="472" t="s">
        <v>294</v>
      </c>
      <c r="J119" s="141"/>
      <c r="L119" s="141"/>
      <c r="N119" s="141"/>
      <c r="O119" s="141"/>
      <c r="T119" s="141"/>
    </row>
    <row r="120" spans="1:195" ht="18" customHeight="1">
      <c r="N120" s="141"/>
      <c r="AV120" s="142"/>
      <c r="BF120" s="142"/>
      <c r="BP120" s="142"/>
      <c r="BZ120" s="142"/>
      <c r="CP120" s="142"/>
      <c r="CZ120" s="142"/>
      <c r="DJ120" s="142"/>
      <c r="DT120" s="142"/>
      <c r="ED120" s="142"/>
    </row>
  </sheetData>
  <mergeCells count="952">
    <mergeCell ref="I99:I100"/>
    <mergeCell ref="I101:I102"/>
    <mergeCell ref="I103:I104"/>
    <mergeCell ref="I105:I106"/>
    <mergeCell ref="I107:I108"/>
    <mergeCell ref="I109:I110"/>
    <mergeCell ref="I111:I112"/>
    <mergeCell ref="I113:I114"/>
    <mergeCell ref="I39:I40"/>
    <mergeCell ref="I41:I42"/>
    <mergeCell ref="I43:I44"/>
    <mergeCell ref="I45:I46"/>
    <mergeCell ref="I47:I48"/>
    <mergeCell ref="I49:I50"/>
    <mergeCell ref="I51:I52"/>
    <mergeCell ref="I53:I54"/>
    <mergeCell ref="I55:I56"/>
    <mergeCell ref="I9:I14"/>
    <mergeCell ref="I15:I16"/>
    <mergeCell ref="I17:I18"/>
    <mergeCell ref="I19:I20"/>
    <mergeCell ref="I21:I22"/>
    <mergeCell ref="I23:I24"/>
    <mergeCell ref="I25:I26"/>
    <mergeCell ref="I27:I28"/>
    <mergeCell ref="I29:I30"/>
    <mergeCell ref="C6:F6"/>
    <mergeCell ref="C7:F7"/>
    <mergeCell ref="G7:J7"/>
    <mergeCell ref="G6:J6"/>
    <mergeCell ref="D111:D112"/>
    <mergeCell ref="J116:M116"/>
    <mergeCell ref="L113:L114"/>
    <mergeCell ref="M113:M114"/>
    <mergeCell ref="O113:O114"/>
    <mergeCell ref="M111:M112"/>
    <mergeCell ref="O111:O112"/>
    <mergeCell ref="M107:M108"/>
    <mergeCell ref="O107:O108"/>
    <mergeCell ref="J107:J108"/>
    <mergeCell ref="K107:K108"/>
    <mergeCell ref="L107:L108"/>
    <mergeCell ref="O105:O106"/>
    <mergeCell ref="O103:O104"/>
    <mergeCell ref="M99:M100"/>
    <mergeCell ref="O99:O100"/>
    <mergeCell ref="J99:J100"/>
    <mergeCell ref="K99:K100"/>
    <mergeCell ref="L99:L100"/>
    <mergeCell ref="O97:O98"/>
    <mergeCell ref="P113:P114"/>
    <mergeCell ref="Q113:Q114"/>
    <mergeCell ref="GM113:GM114"/>
    <mergeCell ref="D113:D114"/>
    <mergeCell ref="F113:F114"/>
    <mergeCell ref="G113:G114"/>
    <mergeCell ref="H113:H114"/>
    <mergeCell ref="J113:J114"/>
    <mergeCell ref="K113:K114"/>
    <mergeCell ref="GM111:GM112"/>
    <mergeCell ref="M109:M110"/>
    <mergeCell ref="O109:O110"/>
    <mergeCell ref="P109:P110"/>
    <mergeCell ref="Q109:Q110"/>
    <mergeCell ref="GM109:GM110"/>
    <mergeCell ref="D109:D110"/>
    <mergeCell ref="F109:F110"/>
    <mergeCell ref="G109:G110"/>
    <mergeCell ref="H109:H110"/>
    <mergeCell ref="J109:J110"/>
    <mergeCell ref="K109:K110"/>
    <mergeCell ref="P107:P108"/>
    <mergeCell ref="Q107:Q108"/>
    <mergeCell ref="GM107:GM108"/>
    <mergeCell ref="A113:A114"/>
    <mergeCell ref="C113:C114"/>
    <mergeCell ref="F111:F112"/>
    <mergeCell ref="G111:G112"/>
    <mergeCell ref="H111:H112"/>
    <mergeCell ref="J111:J112"/>
    <mergeCell ref="K111:K112"/>
    <mergeCell ref="L111:L112"/>
    <mergeCell ref="A111:A112"/>
    <mergeCell ref="C111:C112"/>
    <mergeCell ref="A109:A110"/>
    <mergeCell ref="C109:C110"/>
    <mergeCell ref="F107:F108"/>
    <mergeCell ref="G107:G108"/>
    <mergeCell ref="H107:H108"/>
    <mergeCell ref="A107:A108"/>
    <mergeCell ref="C107:C108"/>
    <mergeCell ref="D107:D108"/>
    <mergeCell ref="L109:L110"/>
    <mergeCell ref="P111:P112"/>
    <mergeCell ref="Q111:Q112"/>
    <mergeCell ref="D103:D104"/>
    <mergeCell ref="L105:L106"/>
    <mergeCell ref="M105:M106"/>
    <mergeCell ref="M103:M104"/>
    <mergeCell ref="P105:P106"/>
    <mergeCell ref="Q105:Q106"/>
    <mergeCell ref="GM105:GM106"/>
    <mergeCell ref="D105:D106"/>
    <mergeCell ref="F105:F106"/>
    <mergeCell ref="G105:G106"/>
    <mergeCell ref="H105:H106"/>
    <mergeCell ref="J105:J106"/>
    <mergeCell ref="K105:K106"/>
    <mergeCell ref="P103:P104"/>
    <mergeCell ref="Q103:Q104"/>
    <mergeCell ref="GM103:GM104"/>
    <mergeCell ref="P101:P102"/>
    <mergeCell ref="Q101:Q102"/>
    <mergeCell ref="GM101:GM102"/>
    <mergeCell ref="D101:D102"/>
    <mergeCell ref="F101:F102"/>
    <mergeCell ref="G101:G102"/>
    <mergeCell ref="H101:H102"/>
    <mergeCell ref="J101:J102"/>
    <mergeCell ref="K101:K102"/>
    <mergeCell ref="P99:P100"/>
    <mergeCell ref="Q99:Q100"/>
    <mergeCell ref="GM99:GM100"/>
    <mergeCell ref="A105:A106"/>
    <mergeCell ref="C105:C106"/>
    <mergeCell ref="F103:F104"/>
    <mergeCell ref="G103:G104"/>
    <mergeCell ref="H103:H104"/>
    <mergeCell ref="J103:J104"/>
    <mergeCell ref="K103:K104"/>
    <mergeCell ref="L103:L104"/>
    <mergeCell ref="A103:A104"/>
    <mergeCell ref="C103:C104"/>
    <mergeCell ref="A101:A102"/>
    <mergeCell ref="C101:C102"/>
    <mergeCell ref="F99:F100"/>
    <mergeCell ref="G99:G100"/>
    <mergeCell ref="H99:H100"/>
    <mergeCell ref="A99:A100"/>
    <mergeCell ref="C99:C100"/>
    <mergeCell ref="D99:D100"/>
    <mergeCell ref="L101:L102"/>
    <mergeCell ref="M101:M102"/>
    <mergeCell ref="O101:O102"/>
    <mergeCell ref="D95:D96"/>
    <mergeCell ref="L97:L98"/>
    <mergeCell ref="M97:M98"/>
    <mergeCell ref="M95:M96"/>
    <mergeCell ref="A97:A98"/>
    <mergeCell ref="C97:C98"/>
    <mergeCell ref="F95:F96"/>
    <mergeCell ref="G95:G96"/>
    <mergeCell ref="H95:H96"/>
    <mergeCell ref="J95:J96"/>
    <mergeCell ref="A95:A96"/>
    <mergeCell ref="C95:C96"/>
    <mergeCell ref="B95:B96"/>
    <mergeCell ref="B97:B98"/>
    <mergeCell ref="I95:I96"/>
    <mergeCell ref="I97:I98"/>
    <mergeCell ref="P97:P98"/>
    <mergeCell ref="Q97:Q98"/>
    <mergeCell ref="GM97:GM98"/>
    <mergeCell ref="D97:D98"/>
    <mergeCell ref="F97:F98"/>
    <mergeCell ref="G97:G98"/>
    <mergeCell ref="H97:H98"/>
    <mergeCell ref="J97:J98"/>
    <mergeCell ref="K97:K98"/>
    <mergeCell ref="O91:O92"/>
    <mergeCell ref="P91:P92"/>
    <mergeCell ref="K91:K92"/>
    <mergeCell ref="L91:L92"/>
    <mergeCell ref="O95:O96"/>
    <mergeCell ref="P95:P96"/>
    <mergeCell ref="Q95:Q96"/>
    <mergeCell ref="GM95:GM96"/>
    <mergeCell ref="M93:M94"/>
    <mergeCell ref="O93:O94"/>
    <mergeCell ref="P93:P94"/>
    <mergeCell ref="Q93:Q94"/>
    <mergeCell ref="GM93:GM94"/>
    <mergeCell ref="Q91:Q92"/>
    <mergeCell ref="GM91:GM92"/>
    <mergeCell ref="K95:K96"/>
    <mergeCell ref="L95:L96"/>
    <mergeCell ref="L93:L94"/>
    <mergeCell ref="D93:D94"/>
    <mergeCell ref="F93:F94"/>
    <mergeCell ref="G93:G94"/>
    <mergeCell ref="H93:H94"/>
    <mergeCell ref="J93:J94"/>
    <mergeCell ref="K93:K94"/>
    <mergeCell ref="M91:M92"/>
    <mergeCell ref="A93:A94"/>
    <mergeCell ref="C93:C94"/>
    <mergeCell ref="F91:F92"/>
    <mergeCell ref="G91:G92"/>
    <mergeCell ref="H91:H92"/>
    <mergeCell ref="J91:J92"/>
    <mergeCell ref="A91:A92"/>
    <mergeCell ref="C91:C92"/>
    <mergeCell ref="D91:D92"/>
    <mergeCell ref="B91:B92"/>
    <mergeCell ref="B93:B94"/>
    <mergeCell ref="I91:I92"/>
    <mergeCell ref="I93:I94"/>
    <mergeCell ref="O89:O90"/>
    <mergeCell ref="P89:P90"/>
    <mergeCell ref="Q89:Q90"/>
    <mergeCell ref="GM89:GM90"/>
    <mergeCell ref="D89:D90"/>
    <mergeCell ref="F89:F90"/>
    <mergeCell ref="G89:G90"/>
    <mergeCell ref="H89:H90"/>
    <mergeCell ref="J89:J90"/>
    <mergeCell ref="K89:K90"/>
    <mergeCell ref="L89:L90"/>
    <mergeCell ref="M89:M90"/>
    <mergeCell ref="I89:I90"/>
    <mergeCell ref="O83:O84"/>
    <mergeCell ref="P83:P84"/>
    <mergeCell ref="K83:K84"/>
    <mergeCell ref="L83:L84"/>
    <mergeCell ref="O87:O88"/>
    <mergeCell ref="P87:P88"/>
    <mergeCell ref="Q87:Q88"/>
    <mergeCell ref="GM87:GM88"/>
    <mergeCell ref="M85:M86"/>
    <mergeCell ref="O85:O86"/>
    <mergeCell ref="P85:P86"/>
    <mergeCell ref="Q85:Q86"/>
    <mergeCell ref="GM85:GM86"/>
    <mergeCell ref="Q83:Q84"/>
    <mergeCell ref="GM83:GM84"/>
    <mergeCell ref="L87:L88"/>
    <mergeCell ref="L85:L86"/>
    <mergeCell ref="M87:M88"/>
    <mergeCell ref="A89:A90"/>
    <mergeCell ref="C89:C90"/>
    <mergeCell ref="F87:F88"/>
    <mergeCell ref="G87:G88"/>
    <mergeCell ref="H87:H88"/>
    <mergeCell ref="J87:J88"/>
    <mergeCell ref="K87:K88"/>
    <mergeCell ref="A87:A88"/>
    <mergeCell ref="C87:C88"/>
    <mergeCell ref="D87:D88"/>
    <mergeCell ref="B87:B88"/>
    <mergeCell ref="B89:B90"/>
    <mergeCell ref="I87:I88"/>
    <mergeCell ref="D85:D86"/>
    <mergeCell ref="F85:F86"/>
    <mergeCell ref="G85:G86"/>
    <mergeCell ref="H85:H86"/>
    <mergeCell ref="J85:J86"/>
    <mergeCell ref="K85:K86"/>
    <mergeCell ref="M83:M84"/>
    <mergeCell ref="A85:A86"/>
    <mergeCell ref="C85:C86"/>
    <mergeCell ref="F83:F84"/>
    <mergeCell ref="G83:G84"/>
    <mergeCell ref="H83:H84"/>
    <mergeCell ref="J83:J84"/>
    <mergeCell ref="A83:A84"/>
    <mergeCell ref="C83:C84"/>
    <mergeCell ref="D83:D84"/>
    <mergeCell ref="B83:B84"/>
    <mergeCell ref="B85:B86"/>
    <mergeCell ref="I83:I84"/>
    <mergeCell ref="I85:I86"/>
    <mergeCell ref="O81:O82"/>
    <mergeCell ref="P81:P82"/>
    <mergeCell ref="Q81:Q82"/>
    <mergeCell ref="GM81:GM82"/>
    <mergeCell ref="D81:D82"/>
    <mergeCell ref="F81:F82"/>
    <mergeCell ref="G81:G82"/>
    <mergeCell ref="H81:H82"/>
    <mergeCell ref="J81:J82"/>
    <mergeCell ref="K81:K82"/>
    <mergeCell ref="L81:L82"/>
    <mergeCell ref="M81:M82"/>
    <mergeCell ref="I81:I82"/>
    <mergeCell ref="O75:O76"/>
    <mergeCell ref="P75:P76"/>
    <mergeCell ref="K75:K76"/>
    <mergeCell ref="L75:L76"/>
    <mergeCell ref="O79:O80"/>
    <mergeCell ref="P79:P80"/>
    <mergeCell ref="Q79:Q80"/>
    <mergeCell ref="GM79:GM80"/>
    <mergeCell ref="M77:M78"/>
    <mergeCell ref="O77:O78"/>
    <mergeCell ref="P77:P78"/>
    <mergeCell ref="Q77:Q78"/>
    <mergeCell ref="GM77:GM78"/>
    <mergeCell ref="Q75:Q76"/>
    <mergeCell ref="GM75:GM76"/>
    <mergeCell ref="L79:L80"/>
    <mergeCell ref="L77:L78"/>
    <mergeCell ref="M79:M80"/>
    <mergeCell ref="A81:A82"/>
    <mergeCell ref="C81:C82"/>
    <mergeCell ref="F79:F80"/>
    <mergeCell ref="G79:G80"/>
    <mergeCell ref="H79:H80"/>
    <mergeCell ref="J79:J80"/>
    <mergeCell ref="K79:K80"/>
    <mergeCell ref="A79:A80"/>
    <mergeCell ref="C79:C80"/>
    <mergeCell ref="D79:D80"/>
    <mergeCell ref="B79:B80"/>
    <mergeCell ref="B81:B82"/>
    <mergeCell ref="I79:I80"/>
    <mergeCell ref="D77:D78"/>
    <mergeCell ref="F77:F78"/>
    <mergeCell ref="G77:G78"/>
    <mergeCell ref="H77:H78"/>
    <mergeCell ref="J77:J78"/>
    <mergeCell ref="K77:K78"/>
    <mergeCell ref="M75:M76"/>
    <mergeCell ref="A77:A78"/>
    <mergeCell ref="C77:C78"/>
    <mergeCell ref="F75:F76"/>
    <mergeCell ref="G75:G76"/>
    <mergeCell ref="H75:H76"/>
    <mergeCell ref="J75:J76"/>
    <mergeCell ref="A75:A76"/>
    <mergeCell ref="C75:C76"/>
    <mergeCell ref="D75:D76"/>
    <mergeCell ref="B75:B76"/>
    <mergeCell ref="B77:B78"/>
    <mergeCell ref="I75:I76"/>
    <mergeCell ref="I77:I78"/>
    <mergeCell ref="O73:O74"/>
    <mergeCell ref="P73:P74"/>
    <mergeCell ref="Q73:Q74"/>
    <mergeCell ref="GM73:GM74"/>
    <mergeCell ref="D73:D74"/>
    <mergeCell ref="F73:F74"/>
    <mergeCell ref="G73:G74"/>
    <mergeCell ref="H73:H74"/>
    <mergeCell ref="J73:J74"/>
    <mergeCell ref="K73:K74"/>
    <mergeCell ref="L73:L74"/>
    <mergeCell ref="M73:M74"/>
    <mergeCell ref="I73:I74"/>
    <mergeCell ref="O67:O68"/>
    <mergeCell ref="P67:P68"/>
    <mergeCell ref="K67:K68"/>
    <mergeCell ref="L67:L68"/>
    <mergeCell ref="O71:O72"/>
    <mergeCell ref="P71:P72"/>
    <mergeCell ref="Q71:Q72"/>
    <mergeCell ref="GM71:GM72"/>
    <mergeCell ref="M69:M70"/>
    <mergeCell ref="O69:O70"/>
    <mergeCell ref="P69:P70"/>
    <mergeCell ref="Q69:Q70"/>
    <mergeCell ref="GM69:GM70"/>
    <mergeCell ref="Q67:Q68"/>
    <mergeCell ref="GM67:GM68"/>
    <mergeCell ref="L71:L72"/>
    <mergeCell ref="L69:L70"/>
    <mergeCell ref="M71:M72"/>
    <mergeCell ref="A73:A74"/>
    <mergeCell ref="C73:C74"/>
    <mergeCell ref="F71:F72"/>
    <mergeCell ref="G71:G72"/>
    <mergeCell ref="H71:H72"/>
    <mergeCell ref="J71:J72"/>
    <mergeCell ref="K71:K72"/>
    <mergeCell ref="A71:A72"/>
    <mergeCell ref="C71:C72"/>
    <mergeCell ref="D71:D72"/>
    <mergeCell ref="B71:B72"/>
    <mergeCell ref="B73:B74"/>
    <mergeCell ref="I71:I72"/>
    <mergeCell ref="D69:D70"/>
    <mergeCell ref="F69:F70"/>
    <mergeCell ref="G69:G70"/>
    <mergeCell ref="H69:H70"/>
    <mergeCell ref="J69:J70"/>
    <mergeCell ref="K69:K70"/>
    <mergeCell ref="M67:M68"/>
    <mergeCell ref="A69:A70"/>
    <mergeCell ref="C69:C70"/>
    <mergeCell ref="F67:F68"/>
    <mergeCell ref="G67:G68"/>
    <mergeCell ref="H67:H68"/>
    <mergeCell ref="J67:J68"/>
    <mergeCell ref="A67:A68"/>
    <mergeCell ref="C67:C68"/>
    <mergeCell ref="D67:D68"/>
    <mergeCell ref="I67:I68"/>
    <mergeCell ref="I69:I70"/>
    <mergeCell ref="O65:O66"/>
    <mergeCell ref="P65:P66"/>
    <mergeCell ref="Q65:Q66"/>
    <mergeCell ref="GM65:GM66"/>
    <mergeCell ref="D65:D66"/>
    <mergeCell ref="F65:F66"/>
    <mergeCell ref="G65:G66"/>
    <mergeCell ref="H65:H66"/>
    <mergeCell ref="J65:J66"/>
    <mergeCell ref="K65:K66"/>
    <mergeCell ref="L65:L66"/>
    <mergeCell ref="M65:M66"/>
    <mergeCell ref="I65:I66"/>
    <mergeCell ref="O59:O60"/>
    <mergeCell ref="P59:P60"/>
    <mergeCell ref="K59:K60"/>
    <mergeCell ref="L59:L60"/>
    <mergeCell ref="O63:O64"/>
    <mergeCell ref="P63:P64"/>
    <mergeCell ref="Q63:Q64"/>
    <mergeCell ref="GM63:GM64"/>
    <mergeCell ref="M61:M62"/>
    <mergeCell ref="O61:O62"/>
    <mergeCell ref="P61:P62"/>
    <mergeCell ref="Q61:Q62"/>
    <mergeCell ref="GM61:GM62"/>
    <mergeCell ref="Q59:Q60"/>
    <mergeCell ref="GM59:GM60"/>
    <mergeCell ref="L63:L64"/>
    <mergeCell ref="L61:L62"/>
    <mergeCell ref="M63:M64"/>
    <mergeCell ref="A65:A66"/>
    <mergeCell ref="C65:C66"/>
    <mergeCell ref="F63:F64"/>
    <mergeCell ref="G63:G64"/>
    <mergeCell ref="H63:H64"/>
    <mergeCell ref="J63:J64"/>
    <mergeCell ref="K63:K64"/>
    <mergeCell ref="A63:A64"/>
    <mergeCell ref="C63:C64"/>
    <mergeCell ref="D63:D64"/>
    <mergeCell ref="I63:I64"/>
    <mergeCell ref="D61:D62"/>
    <mergeCell ref="F61:F62"/>
    <mergeCell ref="G61:G62"/>
    <mergeCell ref="H61:H62"/>
    <mergeCell ref="J61:J62"/>
    <mergeCell ref="K61:K62"/>
    <mergeCell ref="M59:M60"/>
    <mergeCell ref="A61:A62"/>
    <mergeCell ref="C61:C62"/>
    <mergeCell ref="F59:F60"/>
    <mergeCell ref="G59:G60"/>
    <mergeCell ref="H59:H60"/>
    <mergeCell ref="J59:J60"/>
    <mergeCell ref="A59:A60"/>
    <mergeCell ref="C59:C60"/>
    <mergeCell ref="D59:D60"/>
    <mergeCell ref="I59:I60"/>
    <mergeCell ref="I61:I62"/>
    <mergeCell ref="L55:L56"/>
    <mergeCell ref="L53:L54"/>
    <mergeCell ref="M55:M56"/>
    <mergeCell ref="O57:O58"/>
    <mergeCell ref="P57:P58"/>
    <mergeCell ref="Q57:Q58"/>
    <mergeCell ref="GM57:GM58"/>
    <mergeCell ref="D57:D58"/>
    <mergeCell ref="F57:F58"/>
    <mergeCell ref="G57:G58"/>
    <mergeCell ref="H57:H58"/>
    <mergeCell ref="J57:J58"/>
    <mergeCell ref="K57:K58"/>
    <mergeCell ref="L57:L58"/>
    <mergeCell ref="M57:M58"/>
    <mergeCell ref="O55:O56"/>
    <mergeCell ref="P55:P56"/>
    <mergeCell ref="Q55:Q56"/>
    <mergeCell ref="GM55:GM56"/>
    <mergeCell ref="M53:M54"/>
    <mergeCell ref="O53:O54"/>
    <mergeCell ref="P53:P54"/>
    <mergeCell ref="Q53:Q54"/>
    <mergeCell ref="GM53:GM54"/>
    <mergeCell ref="A57:A58"/>
    <mergeCell ref="C57:C58"/>
    <mergeCell ref="F55:F56"/>
    <mergeCell ref="G55:G56"/>
    <mergeCell ref="H55:H56"/>
    <mergeCell ref="J55:J56"/>
    <mergeCell ref="K55:K56"/>
    <mergeCell ref="A55:A56"/>
    <mergeCell ref="C55:C56"/>
    <mergeCell ref="D55:D56"/>
    <mergeCell ref="I57:I58"/>
    <mergeCell ref="P51:P52"/>
    <mergeCell ref="K51:K52"/>
    <mergeCell ref="L51:L52"/>
    <mergeCell ref="Q51:Q52"/>
    <mergeCell ref="GM51:GM52"/>
    <mergeCell ref="D49:D50"/>
    <mergeCell ref="F49:F50"/>
    <mergeCell ref="A53:A54"/>
    <mergeCell ref="C53:C54"/>
    <mergeCell ref="F51:F52"/>
    <mergeCell ref="G51:G52"/>
    <mergeCell ref="H51:H52"/>
    <mergeCell ref="J51:J52"/>
    <mergeCell ref="A51:A52"/>
    <mergeCell ref="C51:C52"/>
    <mergeCell ref="D51:D52"/>
    <mergeCell ref="D53:D54"/>
    <mergeCell ref="F53:F54"/>
    <mergeCell ref="G53:G54"/>
    <mergeCell ref="H53:H54"/>
    <mergeCell ref="J53:J54"/>
    <mergeCell ref="K53:K54"/>
    <mergeCell ref="M51:M52"/>
    <mergeCell ref="A49:A50"/>
    <mergeCell ref="L47:L48"/>
    <mergeCell ref="O51:O52"/>
    <mergeCell ref="L49:L50"/>
    <mergeCell ref="M49:M50"/>
    <mergeCell ref="M47:M48"/>
    <mergeCell ref="GM45:GM46"/>
    <mergeCell ref="D45:D46"/>
    <mergeCell ref="F45:F46"/>
    <mergeCell ref="G45:G46"/>
    <mergeCell ref="H45:H46"/>
    <mergeCell ref="J45:J46"/>
    <mergeCell ref="K45:K46"/>
    <mergeCell ref="O49:O50"/>
    <mergeCell ref="P49:P50"/>
    <mergeCell ref="Q49:Q50"/>
    <mergeCell ref="GM49:GM50"/>
    <mergeCell ref="O47:O48"/>
    <mergeCell ref="P47:P48"/>
    <mergeCell ref="Q47:Q48"/>
    <mergeCell ref="GM47:GM48"/>
    <mergeCell ref="M45:M46"/>
    <mergeCell ref="O45:O46"/>
    <mergeCell ref="P45:P46"/>
    <mergeCell ref="Q45:Q46"/>
    <mergeCell ref="C49:C50"/>
    <mergeCell ref="F47:F48"/>
    <mergeCell ref="G47:G48"/>
    <mergeCell ref="H47:H48"/>
    <mergeCell ref="J47:J48"/>
    <mergeCell ref="K47:K48"/>
    <mergeCell ref="A47:A48"/>
    <mergeCell ref="C47:C48"/>
    <mergeCell ref="G49:G50"/>
    <mergeCell ref="H49:H50"/>
    <mergeCell ref="J49:J50"/>
    <mergeCell ref="K49:K50"/>
    <mergeCell ref="D47:D48"/>
    <mergeCell ref="B47:B48"/>
    <mergeCell ref="B49:B50"/>
    <mergeCell ref="M43:M44"/>
    <mergeCell ref="O43:O44"/>
    <mergeCell ref="P41:P42"/>
    <mergeCell ref="P43:P44"/>
    <mergeCell ref="Q41:Q42"/>
    <mergeCell ref="GM41:GM42"/>
    <mergeCell ref="D41:D42"/>
    <mergeCell ref="F41:F42"/>
    <mergeCell ref="G41:G42"/>
    <mergeCell ref="H41:H42"/>
    <mergeCell ref="J41:J42"/>
    <mergeCell ref="K41:K42"/>
    <mergeCell ref="M41:M42"/>
    <mergeCell ref="O41:O42"/>
    <mergeCell ref="Q43:Q44"/>
    <mergeCell ref="GM43:GM44"/>
    <mergeCell ref="M39:M40"/>
    <mergeCell ref="O39:O40"/>
    <mergeCell ref="P39:P40"/>
    <mergeCell ref="Q39:Q40"/>
    <mergeCell ref="GM39:GM40"/>
    <mergeCell ref="A45:A46"/>
    <mergeCell ref="C45:C46"/>
    <mergeCell ref="F43:F44"/>
    <mergeCell ref="G43:G44"/>
    <mergeCell ref="H43:H44"/>
    <mergeCell ref="J43:J44"/>
    <mergeCell ref="K43:K44"/>
    <mergeCell ref="L43:L44"/>
    <mergeCell ref="A43:A44"/>
    <mergeCell ref="C43:C44"/>
    <mergeCell ref="D43:D44"/>
    <mergeCell ref="L45:L46"/>
    <mergeCell ref="A41:A42"/>
    <mergeCell ref="C41:C42"/>
    <mergeCell ref="F39:F40"/>
    <mergeCell ref="G39:G40"/>
    <mergeCell ref="H39:H40"/>
    <mergeCell ref="J39:J40"/>
    <mergeCell ref="K39:K40"/>
    <mergeCell ref="GM37:GM38"/>
    <mergeCell ref="D37:D38"/>
    <mergeCell ref="F37:F38"/>
    <mergeCell ref="G37:G38"/>
    <mergeCell ref="H37:H38"/>
    <mergeCell ref="J37:J38"/>
    <mergeCell ref="K37:K38"/>
    <mergeCell ref="M35:M36"/>
    <mergeCell ref="O35:O36"/>
    <mergeCell ref="P35:P36"/>
    <mergeCell ref="Q35:Q36"/>
    <mergeCell ref="GM35:GM36"/>
    <mergeCell ref="L35:L36"/>
    <mergeCell ref="L37:L38"/>
    <mergeCell ref="M37:M38"/>
    <mergeCell ref="O37:O38"/>
    <mergeCell ref="I35:I36"/>
    <mergeCell ref="I37:I38"/>
    <mergeCell ref="L39:L40"/>
    <mergeCell ref="A39:A40"/>
    <mergeCell ref="C39:C40"/>
    <mergeCell ref="D39:D40"/>
    <mergeCell ref="L41:L42"/>
    <mergeCell ref="GM33:GM34"/>
    <mergeCell ref="D33:D34"/>
    <mergeCell ref="F33:F34"/>
    <mergeCell ref="G33:G34"/>
    <mergeCell ref="H33:H34"/>
    <mergeCell ref="J33:J34"/>
    <mergeCell ref="K33:K34"/>
    <mergeCell ref="A37:A38"/>
    <mergeCell ref="C37:C38"/>
    <mergeCell ref="F35:F36"/>
    <mergeCell ref="G35:G36"/>
    <mergeCell ref="H35:H36"/>
    <mergeCell ref="J35:J36"/>
    <mergeCell ref="K35:K36"/>
    <mergeCell ref="A35:A36"/>
    <mergeCell ref="C35:C36"/>
    <mergeCell ref="D35:D36"/>
    <mergeCell ref="P37:P38"/>
    <mergeCell ref="Q37:Q38"/>
    <mergeCell ref="O29:O30"/>
    <mergeCell ref="M31:M32"/>
    <mergeCell ref="O31:O32"/>
    <mergeCell ref="P31:P32"/>
    <mergeCell ref="Q31:Q32"/>
    <mergeCell ref="GM31:GM32"/>
    <mergeCell ref="L31:L32"/>
    <mergeCell ref="L33:L34"/>
    <mergeCell ref="M33:M34"/>
    <mergeCell ref="O33:O34"/>
    <mergeCell ref="A33:A34"/>
    <mergeCell ref="C33:C34"/>
    <mergeCell ref="F31:F32"/>
    <mergeCell ref="G31:G32"/>
    <mergeCell ref="H31:H32"/>
    <mergeCell ref="J31:J32"/>
    <mergeCell ref="K31:K32"/>
    <mergeCell ref="A31:A32"/>
    <mergeCell ref="C31:C32"/>
    <mergeCell ref="D31:D32"/>
    <mergeCell ref="B31:B32"/>
    <mergeCell ref="B33:B34"/>
    <mergeCell ref="I31:I32"/>
    <mergeCell ref="I33:I34"/>
    <mergeCell ref="D25:D26"/>
    <mergeCell ref="F25:F26"/>
    <mergeCell ref="G25:G26"/>
    <mergeCell ref="H25:H26"/>
    <mergeCell ref="J25:J26"/>
    <mergeCell ref="K25:K26"/>
    <mergeCell ref="M23:M24"/>
    <mergeCell ref="O23:O24"/>
    <mergeCell ref="A25:A26"/>
    <mergeCell ref="C25:C26"/>
    <mergeCell ref="F23:F24"/>
    <mergeCell ref="G23:G24"/>
    <mergeCell ref="L23:L24"/>
    <mergeCell ref="L25:L26"/>
    <mergeCell ref="M25:M26"/>
    <mergeCell ref="O25:O26"/>
    <mergeCell ref="H23:H24"/>
    <mergeCell ref="J23:J24"/>
    <mergeCell ref="K23:K24"/>
    <mergeCell ref="A23:A24"/>
    <mergeCell ref="C23:C24"/>
    <mergeCell ref="D23:D24"/>
    <mergeCell ref="B23:B24"/>
    <mergeCell ref="B25:B26"/>
    <mergeCell ref="A29:A30"/>
    <mergeCell ref="C29:C30"/>
    <mergeCell ref="F27:F28"/>
    <mergeCell ref="G27:G28"/>
    <mergeCell ref="H27:H28"/>
    <mergeCell ref="J27:J28"/>
    <mergeCell ref="K27:K28"/>
    <mergeCell ref="A27:A28"/>
    <mergeCell ref="C27:C28"/>
    <mergeCell ref="D27:D28"/>
    <mergeCell ref="D29:D30"/>
    <mergeCell ref="F29:F30"/>
    <mergeCell ref="G29:G30"/>
    <mergeCell ref="H29:H30"/>
    <mergeCell ref="J29:J30"/>
    <mergeCell ref="K29:K30"/>
    <mergeCell ref="B27:B28"/>
    <mergeCell ref="B29:B30"/>
    <mergeCell ref="GM17:GM18"/>
    <mergeCell ref="D17:D18"/>
    <mergeCell ref="F17:F18"/>
    <mergeCell ref="G17:G18"/>
    <mergeCell ref="H17:H18"/>
    <mergeCell ref="J17:J18"/>
    <mergeCell ref="K17:K18"/>
    <mergeCell ref="GM19:GM20"/>
    <mergeCell ref="P23:P24"/>
    <mergeCell ref="Q23:Q24"/>
    <mergeCell ref="GM23:GM24"/>
    <mergeCell ref="L17:L18"/>
    <mergeCell ref="M17:M18"/>
    <mergeCell ref="O17:O18"/>
    <mergeCell ref="P17:P18"/>
    <mergeCell ref="Q17:Q18"/>
    <mergeCell ref="P21:P22"/>
    <mergeCell ref="Q21:Q22"/>
    <mergeCell ref="GM15:GM16"/>
    <mergeCell ref="L19:L20"/>
    <mergeCell ref="L21:L22"/>
    <mergeCell ref="M21:M22"/>
    <mergeCell ref="O21:O22"/>
    <mergeCell ref="P29:P30"/>
    <mergeCell ref="Q29:Q30"/>
    <mergeCell ref="P33:P34"/>
    <mergeCell ref="Q33:Q34"/>
    <mergeCell ref="GM21:GM22"/>
    <mergeCell ref="M19:M20"/>
    <mergeCell ref="O19:O20"/>
    <mergeCell ref="P19:P20"/>
    <mergeCell ref="Q19:Q20"/>
    <mergeCell ref="GM25:GM26"/>
    <mergeCell ref="GM29:GM30"/>
    <mergeCell ref="M27:M28"/>
    <mergeCell ref="O27:O28"/>
    <mergeCell ref="P27:P28"/>
    <mergeCell ref="Q27:Q28"/>
    <mergeCell ref="GM27:GM28"/>
    <mergeCell ref="L27:L28"/>
    <mergeCell ref="L29:L30"/>
    <mergeCell ref="M29:M30"/>
    <mergeCell ref="A21:A22"/>
    <mergeCell ref="C21:C22"/>
    <mergeCell ref="F19:F20"/>
    <mergeCell ref="G19:G20"/>
    <mergeCell ref="H19:H20"/>
    <mergeCell ref="J19:J20"/>
    <mergeCell ref="K19:K20"/>
    <mergeCell ref="A19:A20"/>
    <mergeCell ref="C19:C20"/>
    <mergeCell ref="D19:D20"/>
    <mergeCell ref="D21:D22"/>
    <mergeCell ref="F21:F22"/>
    <mergeCell ref="G21:G22"/>
    <mergeCell ref="H21:H22"/>
    <mergeCell ref="J21:J22"/>
    <mergeCell ref="K21:K22"/>
    <mergeCell ref="B19:B20"/>
    <mergeCell ref="B21:B22"/>
    <mergeCell ref="A9:A14"/>
    <mergeCell ref="C9:C14"/>
    <mergeCell ref="D9:D10"/>
    <mergeCell ref="E9:F14"/>
    <mergeCell ref="A17:A18"/>
    <mergeCell ref="C17:C18"/>
    <mergeCell ref="A15:A16"/>
    <mergeCell ref="C15:C16"/>
    <mergeCell ref="D15:D16"/>
    <mergeCell ref="F15:F16"/>
    <mergeCell ref="D11:D14"/>
    <mergeCell ref="B9:B14"/>
    <mergeCell ref="B15:B16"/>
    <mergeCell ref="B17:B18"/>
    <mergeCell ref="P9:P14"/>
    <mergeCell ref="J10:J14"/>
    <mergeCell ref="K10:K14"/>
    <mergeCell ref="L10:L14"/>
    <mergeCell ref="M10:M14"/>
    <mergeCell ref="Q11:Q12"/>
    <mergeCell ref="Q9:Q10"/>
    <mergeCell ref="N10:N14"/>
    <mergeCell ref="O10:O14"/>
    <mergeCell ref="EU12:EU13"/>
    <mergeCell ref="EV12:EV13"/>
    <mergeCell ref="EW12:EY12"/>
    <mergeCell ref="DX12:DZ12"/>
    <mergeCell ref="EA12:EC12"/>
    <mergeCell ref="EE12:EE13"/>
    <mergeCell ref="EF12:EF14"/>
    <mergeCell ref="EG12:EG13"/>
    <mergeCell ref="EH12:EJ12"/>
    <mergeCell ref="EK12:EM12"/>
    <mergeCell ref="ED12:ED13"/>
    <mergeCell ref="ET9:EY11"/>
    <mergeCell ref="EN12:EN14"/>
    <mergeCell ref="EO12:EO13"/>
    <mergeCell ref="EP12:EP13"/>
    <mergeCell ref="FA12:FA14"/>
    <mergeCell ref="FB12:FB13"/>
    <mergeCell ref="AF12:AH12"/>
    <mergeCell ref="AI12:AK12"/>
    <mergeCell ref="AM12:AM13"/>
    <mergeCell ref="AN12:AN14"/>
    <mergeCell ref="AO12:AO13"/>
    <mergeCell ref="AP12:AR12"/>
    <mergeCell ref="EQ12:ES12"/>
    <mergeCell ref="ET12:ET14"/>
    <mergeCell ref="DQ12:DS12"/>
    <mergeCell ref="DU12:DU13"/>
    <mergeCell ref="CR12:CR14"/>
    <mergeCell ref="CS12:CS13"/>
    <mergeCell ref="CT12:CV12"/>
    <mergeCell ref="CC12:CC13"/>
    <mergeCell ref="CD12:CF12"/>
    <mergeCell ref="CG12:CI12"/>
    <mergeCell ref="CJ12:CJ14"/>
    <mergeCell ref="CK12:CK13"/>
    <mergeCell ref="ED11:EM11"/>
    <mergeCell ref="BZ12:BZ13"/>
    <mergeCell ref="BZ11:CI11"/>
    <mergeCell ref="CP12:CP13"/>
    <mergeCell ref="CP10:CY11"/>
    <mergeCell ref="CZ12:CZ13"/>
    <mergeCell ref="CZ10:DI11"/>
    <mergeCell ref="DJ12:DJ13"/>
    <mergeCell ref="DJ11:DS11"/>
    <mergeCell ref="DT12:DT13"/>
    <mergeCell ref="DT11:EC11"/>
    <mergeCell ref="CM12:CO12"/>
    <mergeCell ref="DM12:DM13"/>
    <mergeCell ref="DN12:DP12"/>
    <mergeCell ref="CW12:CY12"/>
    <mergeCell ref="DA12:DA13"/>
    <mergeCell ref="EZ9:FF11"/>
    <mergeCell ref="FG9:FJ11"/>
    <mergeCell ref="FK9:GL9"/>
    <mergeCell ref="GC11:GD12"/>
    <mergeCell ref="GE11:GF12"/>
    <mergeCell ref="FK11:FL12"/>
    <mergeCell ref="FM11:FN12"/>
    <mergeCell ref="FO11:FP12"/>
    <mergeCell ref="FQ11:FR12"/>
    <mergeCell ref="FS11:FT12"/>
    <mergeCell ref="FH12:FJ12"/>
    <mergeCell ref="GG11:GH12"/>
    <mergeCell ref="GI11:GJ12"/>
    <mergeCell ref="FU11:FV12"/>
    <mergeCell ref="FW11:FX12"/>
    <mergeCell ref="FY11:FZ12"/>
    <mergeCell ref="GA11:GB12"/>
    <mergeCell ref="FC12:FC13"/>
    <mergeCell ref="FD12:FF12"/>
    <mergeCell ref="FG12:FG13"/>
    <mergeCell ref="EZ12:EZ13"/>
    <mergeCell ref="GM9:GM14"/>
    <mergeCell ref="S10:AK10"/>
    <mergeCell ref="CJ10:CO11"/>
    <mergeCell ref="EN10:ES11"/>
    <mergeCell ref="FK10:GJ10"/>
    <mergeCell ref="GK10:GL12"/>
    <mergeCell ref="BT12:BV12"/>
    <mergeCell ref="BW12:BY12"/>
    <mergeCell ref="CA12:CA13"/>
    <mergeCell ref="CB12:CB14"/>
    <mergeCell ref="DV12:DV14"/>
    <mergeCell ref="DW12:DW13"/>
    <mergeCell ref="DB12:DB14"/>
    <mergeCell ref="DC12:DC13"/>
    <mergeCell ref="DD12:DF12"/>
    <mergeCell ref="DG12:DI12"/>
    <mergeCell ref="DK12:DK13"/>
    <mergeCell ref="DL12:DL14"/>
    <mergeCell ref="CQ12:CQ13"/>
    <mergeCell ref="U12:U13"/>
    <mergeCell ref="V12:X12"/>
    <mergeCell ref="Y12:AA12"/>
    <mergeCell ref="AC12:AC13"/>
    <mergeCell ref="AD12:AD14"/>
    <mergeCell ref="BP12:BP13"/>
    <mergeCell ref="BP11:BY11"/>
    <mergeCell ref="S11:AA11"/>
    <mergeCell ref="AC11:AK11"/>
    <mergeCell ref="S12:S13"/>
    <mergeCell ref="BM12:BO12"/>
    <mergeCell ref="BQ12:BQ13"/>
    <mergeCell ref="AS12:AU12"/>
    <mergeCell ref="AW12:AW13"/>
    <mergeCell ref="AX12:AX14"/>
    <mergeCell ref="AE12:AE13"/>
    <mergeCell ref="BR12:BR14"/>
    <mergeCell ref="BS12:BS13"/>
    <mergeCell ref="BH12:BH14"/>
    <mergeCell ref="T12:T14"/>
    <mergeCell ref="BI12:BI13"/>
    <mergeCell ref="BJ12:BL12"/>
    <mergeCell ref="AW11:BE11"/>
    <mergeCell ref="BG12:BG13"/>
    <mergeCell ref="AY12:AY13"/>
    <mergeCell ref="AZ12:BB12"/>
    <mergeCell ref="BC12:BE12"/>
    <mergeCell ref="B51:B52"/>
    <mergeCell ref="R12:R13"/>
    <mergeCell ref="AB12:AB13"/>
    <mergeCell ref="AL12:AL13"/>
    <mergeCell ref="AL10:AU11"/>
    <mergeCell ref="AV12:AV13"/>
    <mergeCell ref="BF12:BF13"/>
    <mergeCell ref="BF11:BO11"/>
    <mergeCell ref="P25:P26"/>
    <mergeCell ref="Q25:Q26"/>
    <mergeCell ref="Q13:Q14"/>
    <mergeCell ref="G15:G16"/>
    <mergeCell ref="H15:H16"/>
    <mergeCell ref="H9:H14"/>
    <mergeCell ref="G9:G14"/>
    <mergeCell ref="Q15:Q16"/>
    <mergeCell ref="J15:J16"/>
    <mergeCell ref="K15:K16"/>
    <mergeCell ref="L15:L16"/>
    <mergeCell ref="M15:M16"/>
    <mergeCell ref="O15:O16"/>
    <mergeCell ref="P15:P16"/>
    <mergeCell ref="J9:K9"/>
    <mergeCell ref="L9:M9"/>
    <mergeCell ref="G8:J8"/>
    <mergeCell ref="B99:B100"/>
    <mergeCell ref="B101:B102"/>
    <mergeCell ref="B103:B104"/>
    <mergeCell ref="B105:B106"/>
    <mergeCell ref="B107:B108"/>
    <mergeCell ref="B109:B110"/>
    <mergeCell ref="B111:B112"/>
    <mergeCell ref="B113:B114"/>
    <mergeCell ref="B53:B54"/>
    <mergeCell ref="B55:B56"/>
    <mergeCell ref="B57:B58"/>
    <mergeCell ref="B59:B60"/>
    <mergeCell ref="B61:B62"/>
    <mergeCell ref="B63:B64"/>
    <mergeCell ref="B65:B66"/>
    <mergeCell ref="B67:B68"/>
    <mergeCell ref="B69:B70"/>
    <mergeCell ref="B35:B36"/>
    <mergeCell ref="B37:B38"/>
    <mergeCell ref="B39:B40"/>
    <mergeCell ref="B41:B42"/>
    <mergeCell ref="B43:B44"/>
    <mergeCell ref="B45:B46"/>
  </mergeCells>
  <phoneticPr fontId="1"/>
  <conditionalFormatting sqref="N15:N16 N115">
    <cfRule type="cellIs" dxfId="4" priority="7" operator="lessThan">
      <formula>$O$15</formula>
    </cfRule>
  </conditionalFormatting>
  <conditionalFormatting sqref="N17:N114">
    <cfRule type="cellIs" dxfId="3" priority="6" operator="lessThan">
      <formula>$O$15</formula>
    </cfRule>
  </conditionalFormatting>
  <pageMargins left="0.51181102362204722" right="0.31496062992125984" top="0.35433070866141736" bottom="0.15748031496062992" header="0.31496062992125984" footer="0.31496062992125984"/>
  <pageSetup paperSize="9" scale="45" fitToWidth="6" fitToHeight="0" pageOrder="overThenDown" orientation="landscape" r:id="rId1"/>
  <headerFooter>
    <oddFooter>&amp;P / &amp;N ページ</oddFooter>
  </headerFooter>
  <rowBreaks count="1" manualBreakCount="1">
    <brk id="64" min="2" max="193" man="1"/>
  </rowBreaks>
  <colBreaks count="6" manualBreakCount="6">
    <brk id="37" max="118" man="1"/>
    <brk id="67" max="118" man="1"/>
    <brk id="93" max="118" man="1"/>
    <brk id="123" max="118" man="1"/>
    <brk id="149" max="118" man="1"/>
    <brk id="176" max="118" man="1"/>
  </colBreaks>
  <extLst>
    <ext xmlns:x14="http://schemas.microsoft.com/office/spreadsheetml/2009/9/main" uri="{CCE6A557-97BC-4b89-ADB6-D9C93CAAB3DF}">
      <x14:dataValidations xmlns:xm="http://schemas.microsoft.com/office/excel/2006/main" count="13">
        <x14:dataValidation type="list" allowBlank="1" showInputMessage="1" showErrorMessage="1" prompt="１．初年度_x000a__x000a_２．次年度" xr:uid="{95D4186A-7C94-4B26-8667-4565FF8B0029}">
          <x14:formula1>
            <xm:f>'リスト（けさない）'!$V$2:$V$6</xm:f>
          </x14:formula1>
          <xm:sqref>Q15:Q114</xm:sqref>
        </x14:dataValidation>
        <x14:dataValidation type="list" allowBlank="1" showInputMessage="1" showErrorMessage="1" prompt="（〇）" xr:uid="{3AC009CB-DA6F-4959-80E0-B39F2A07D86B}">
          <x14:formula1>
            <xm:f>'リスト（けさない）'!$J$2:$J$4</xm:f>
          </x14:formula1>
          <xm:sqref>H15:H16</xm:sqref>
        </x14:dataValidation>
        <x14:dataValidation type="list" allowBlank="1" showInputMessage="1" showErrorMessage="1" xr:uid="{16DF903D-1146-42AE-A923-F5FE09CAA67A}">
          <x14:formula1>
            <xm:f>'リスト（けさない）'!$B$2:$B$38</xm:f>
          </x14:formula1>
          <xm:sqref>G7:J7</xm:sqref>
        </x14:dataValidation>
        <x14:dataValidation type="list" allowBlank="1" showInputMessage="1" showErrorMessage="1" xr:uid="{25276AED-18BD-46B7-BAC8-7FAE2144F1F9}">
          <x14:formula1>
            <xm:f>'リスト（けさない）'!$J$2:$J$4</xm:f>
          </x14:formula1>
          <xm:sqref>H91 H93 H105 H97 H109 H99 H101 H103 H107 H89 H83 H95 H85 H87 H17:H81 H113 H111</xm:sqref>
        </x14:dataValidation>
        <x14:dataValidation type="list" allowBlank="1" showInputMessage="1" showErrorMessage="1" prompt="１．令和元年度_x000a_２．令和２年度_x000a_３．令和３年度_x000a_４．令和４年度_x000a_５．令和６年度_x000a_６．令和７年度_x000a_８．令和８年度_x000a_９．令和９年度_x000a_10．令和10年度_x000a_11．令和11年度" xr:uid="{C2B0DDB4-BFBF-477E-BB62-50BD2AE133CC}">
          <x14:formula1>
            <xm:f>'リスト（けさない）'!$D$2:$D$24</xm:f>
          </x14:formula1>
          <xm:sqref>K3</xm:sqref>
        </x14:dataValidation>
        <x14:dataValidation type="list" allowBlank="1" showInputMessage="1" showErrorMessage="1" xr:uid="{05CAEB9B-AB00-4E24-91FA-34D86459307B}">
          <x14:formula1>
            <xm:f>'リスト（けさない）'!$L$2:$L$32</xm:f>
          </x14:formula1>
          <xm:sqref>J115</xm:sqref>
        </x14:dataValidation>
        <x14:dataValidation type="list" allowBlank="1" showInputMessage="1" showErrorMessage="1" prompt="１．りんご　　　　　　 ２．ぶどう_x000a_３．醸造用ぶどう　　４．なし_x000a_５．もも               ６．おうとう_x000a_７．くり                ８．うめ_x000a_９．すもも            10．プラム_x000a_11．ブルーン         12．ブルーベリー_x000a_13．ハスカップ" xr:uid="{4D508DEF-1E1B-4273-B645-A497994575A6}">
          <x14:formula1>
            <xm:f>'リスト（けさない）'!$L$2:$L$28</xm:f>
          </x14:formula1>
          <xm:sqref>J15:J114</xm:sqref>
        </x14:dataValidation>
        <x14:dataValidation type="list" allowBlank="1" showInputMessage="1" showErrorMessage="1" prompt="有" xr:uid="{53B728A3-7B55-47DA-9F9E-4A82FD79B238}">
          <x14:formula1>
            <xm:f>'リスト（けさない）'!$H$22</xm:f>
          </x14:formula1>
          <xm:sqref>D15:D114</xm:sqref>
        </x14:dataValidation>
        <x14:dataValidation type="list" allowBlank="1" showInputMessage="1" showErrorMessage="1" prompt="１．１次_x000a__x000a_２．２次_x000a__x000a_３．３次_x000a__x000a_４．災害" xr:uid="{3AE591F7-E86E-4E82-95D5-866F789CFAFB}">
          <x14:formula1>
            <xm:f>'リスト（けさない）'!$F$2:$F$10</xm:f>
          </x14:formula1>
          <xm:sqref>L3</xm:sqref>
        </x14:dataValidation>
        <x14:dataValidation type="list" allowBlank="1" showInputMessage="1" showErrorMessage="1" prompt="１．計画申請_x000a_２．交付申請_x000a_３．変更申請_x000a_４．請求申請_x000a_５．事業中止_x000a_６．次年度繰越_x000a_７．前年度繰入" xr:uid="{3D44E0DC-1040-4B65-A97A-A1AE9B4F3E1B}">
          <x14:formula1>
            <xm:f>'リスト（けさない）'!$H$2:$H$16</xm:f>
          </x14:formula1>
          <xm:sqref>F15:F114</xm:sqref>
        </x14:dataValidation>
        <x14:dataValidation type="list" allowBlank="1" showInputMessage="1" showErrorMessage="1" prompt="１．課税事業者（一般課税）_x000a__x000a_２．課税事業者（簡易課税）_x000a__x000a_３．免税事業者" xr:uid="{1AC713D4-CAD4-4CEA-AA90-D9B8EB4B7432}">
          <x14:formula1>
            <xm:f>'リスト（けさない）'!$T$2:$T$9</xm:f>
          </x14:formula1>
          <xm:sqref>P15:P114</xm:sqref>
        </x14:dataValidation>
        <x14:dataValidation type="list" allowBlank="1" showInputMessage="1" showErrorMessage="1" xr:uid="{A0A70B4A-DAA9-4953-9935-C0BA2197214D}">
          <x14:formula1>
            <xm:f>'リスト（けさない）'!$Q$2:$Q$29</xm:f>
          </x14:formula1>
          <xm:sqref>L15:L115</xm:sqref>
        </x14:dataValidation>
        <x14:dataValidation type="list" allowBlank="1" showInputMessage="1" showErrorMessage="1" prompt="A．加入_x000a__x000a_B．予定_x000a__x000a_C.　未加入" xr:uid="{8F8E909C-33DB-4227-9A18-4FB3DD6CD799}">
          <x14:formula1>
            <xm:f>'リスト（けさない）'!$J$8:$J$14</xm:f>
          </x14:formula1>
          <xm:sqref>I15:I114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3F05F-7C55-43C2-B883-36691A74ED9E}">
  <sheetPr>
    <tabColor rgb="FFFF0000"/>
  </sheetPr>
  <dimension ref="B2:H15"/>
  <sheetViews>
    <sheetView workbookViewId="0">
      <selection activeCell="B12" sqref="B12:D13"/>
    </sheetView>
  </sheetViews>
  <sheetFormatPr defaultColWidth="9" defaultRowHeight="12"/>
  <cols>
    <col min="1" max="1" width="1.5" style="2" customWidth="1"/>
    <col min="2" max="3" width="9" style="2"/>
    <col min="4" max="4" width="12.125" style="2" customWidth="1"/>
    <col min="5" max="5" width="2.5" style="2" bestFit="1" customWidth="1"/>
    <col min="6" max="6" width="12.125" style="2" customWidth="1"/>
    <col min="7" max="7" width="2.5" style="2" bestFit="1" customWidth="1"/>
    <col min="8" max="8" width="80.625" style="2" customWidth="1"/>
    <col min="9" max="16384" width="9" style="2"/>
  </cols>
  <sheetData>
    <row r="2" spans="2:8">
      <c r="B2" s="1" t="s">
        <v>16</v>
      </c>
    </row>
    <row r="3" spans="2:8">
      <c r="B3" s="741" t="s">
        <v>17</v>
      </c>
      <c r="C3" s="741"/>
      <c r="D3" s="741"/>
      <c r="E3" s="741"/>
      <c r="F3" s="741"/>
      <c r="G3" s="741"/>
      <c r="H3" s="9" t="s">
        <v>24</v>
      </c>
    </row>
    <row r="4" spans="2:8" ht="18.75" customHeight="1">
      <c r="B4" s="741" t="s">
        <v>18</v>
      </c>
      <c r="C4" s="741"/>
      <c r="D4" s="741"/>
      <c r="E4" s="742" t="s">
        <v>2</v>
      </c>
      <c r="F4" s="633"/>
      <c r="G4" s="743"/>
      <c r="H4" s="414"/>
    </row>
    <row r="5" spans="2:8" ht="18.75" customHeight="1">
      <c r="B5" s="741"/>
      <c r="C5" s="741"/>
      <c r="D5" s="741"/>
      <c r="E5" s="744"/>
      <c r="F5" s="636"/>
      <c r="G5" s="745"/>
      <c r="H5" s="415"/>
    </row>
    <row r="6" spans="2:8" ht="18.75" customHeight="1">
      <c r="B6" s="741"/>
      <c r="C6" s="741"/>
      <c r="D6" s="741"/>
      <c r="E6" s="746" t="s">
        <v>10</v>
      </c>
      <c r="F6" s="562"/>
      <c r="G6" s="747"/>
      <c r="H6" s="416"/>
    </row>
    <row r="7" spans="2:8" ht="18.75" customHeight="1">
      <c r="B7" s="732" t="s">
        <v>19</v>
      </c>
      <c r="C7" s="733"/>
      <c r="D7" s="733"/>
      <c r="E7" s="733"/>
      <c r="F7" s="733"/>
      <c r="G7" s="734"/>
      <c r="H7" s="416"/>
    </row>
    <row r="8" spans="2:8" ht="18.75" customHeight="1">
      <c r="B8" s="735" t="s">
        <v>21</v>
      </c>
      <c r="C8" s="736"/>
      <c r="D8" s="737"/>
      <c r="E8" s="10" t="s">
        <v>26</v>
      </c>
      <c r="F8" s="413"/>
      <c r="G8" s="11" t="s">
        <v>28</v>
      </c>
      <c r="H8" s="416"/>
    </row>
    <row r="9" spans="2:8" ht="18.75" customHeight="1">
      <c r="B9" s="738"/>
      <c r="C9" s="739"/>
      <c r="D9" s="740"/>
      <c r="E9" s="10" t="s">
        <v>26</v>
      </c>
      <c r="F9" s="413"/>
      <c r="G9" s="11" t="s">
        <v>28</v>
      </c>
      <c r="H9" s="416"/>
    </row>
    <row r="10" spans="2:8" ht="18.75" customHeight="1">
      <c r="B10" s="732" t="s">
        <v>20</v>
      </c>
      <c r="C10" s="733"/>
      <c r="D10" s="733"/>
      <c r="E10" s="733"/>
      <c r="F10" s="733"/>
      <c r="G10" s="734"/>
      <c r="H10" s="416"/>
    </row>
    <row r="11" spans="2:8" ht="18.75" customHeight="1">
      <c r="B11" s="732" t="s">
        <v>22</v>
      </c>
      <c r="C11" s="733"/>
      <c r="D11" s="733"/>
      <c r="E11" s="733"/>
      <c r="F11" s="733"/>
      <c r="G11" s="734"/>
      <c r="H11" s="416"/>
    </row>
    <row r="12" spans="2:8" ht="18.75" customHeight="1">
      <c r="B12" s="735" t="s">
        <v>23</v>
      </c>
      <c r="C12" s="736"/>
      <c r="D12" s="737"/>
      <c r="E12" s="10" t="s">
        <v>25</v>
      </c>
      <c r="F12" s="417"/>
      <c r="G12" s="11" t="s">
        <v>27</v>
      </c>
      <c r="H12" s="416"/>
    </row>
    <row r="13" spans="2:8" ht="18.75" customHeight="1">
      <c r="B13" s="738"/>
      <c r="C13" s="739"/>
      <c r="D13" s="740"/>
      <c r="E13" s="12" t="s">
        <v>25</v>
      </c>
      <c r="F13" s="417"/>
      <c r="G13" s="13" t="s">
        <v>27</v>
      </c>
      <c r="H13" s="416"/>
    </row>
    <row r="14" spans="2:8">
      <c r="B14" s="8" t="s">
        <v>29</v>
      </c>
      <c r="C14" s="7" t="s">
        <v>89</v>
      </c>
    </row>
    <row r="15" spans="2:8">
      <c r="B15" s="7"/>
      <c r="C15" s="7" t="s">
        <v>30</v>
      </c>
    </row>
  </sheetData>
  <mergeCells count="9">
    <mergeCell ref="B10:G10"/>
    <mergeCell ref="B11:G11"/>
    <mergeCell ref="B12:D13"/>
    <mergeCell ref="B3:G3"/>
    <mergeCell ref="B4:D6"/>
    <mergeCell ref="E4:G5"/>
    <mergeCell ref="E6:G6"/>
    <mergeCell ref="B7:G7"/>
    <mergeCell ref="B8:D9"/>
  </mergeCells>
  <phoneticPr fontId="1"/>
  <pageMargins left="0.70866141732283472" right="0.70866141732283472" top="0.74803149606299213" bottom="0.74803149606299213" header="0.31496062992125984" footer="0.31496062992125984"/>
  <pageSetup paperSize="9" orientation="landscape"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prompt="A　園内道の整備_x000a__x000a_B　傾斜の緩和_x000a__x000a_C　土壌土層改良_x000a__x000a_D　排水路の整備" xr:uid="{F4BA16C4-777E-40C6-80C3-F8B6B4592938}">
          <x14:formula1>
            <xm:f>'リスト（けさない）'!$N$19:$N$27</xm:f>
          </x14:formula1>
          <xm:sqref>F8:F9</xm:sqref>
        </x14:dataValidation>
        <x14:dataValidation type="list" allowBlank="1" showInputMessage="1" showErrorMessage="1" prompt="A　園地管理軌道施設の整備_x000a__x000a_B　防霜施設_x000a__x000a_C　暴風施設" xr:uid="{471AF373-9B54-4263-B7F8-96FBB7E57FAA}">
          <x14:formula1>
            <xm:f>'リスト（けさない）'!$N$30:$N$36</xm:f>
          </x14:formula1>
          <xm:sqref>F12:F13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191D5-8690-4B79-8337-11EE22E830B9}">
  <sheetPr>
    <tabColor theme="1"/>
  </sheetPr>
  <dimension ref="A1"/>
  <sheetViews>
    <sheetView workbookViewId="0">
      <selection activeCell="J14" sqref="J14"/>
    </sheetView>
  </sheetViews>
  <sheetFormatPr defaultRowHeight="13.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Q48"/>
  <sheetViews>
    <sheetView zoomScaleNormal="100" workbookViewId="0">
      <selection activeCell="D18" sqref="D18"/>
    </sheetView>
  </sheetViews>
  <sheetFormatPr defaultRowHeight="13.5"/>
  <cols>
    <col min="1" max="1" width="0.875" customWidth="1"/>
    <col min="2" max="2" width="25.625" customWidth="1"/>
    <col min="3" max="3" width="30.625" customWidth="1"/>
    <col min="4" max="5" width="10.625" customWidth="1"/>
    <col min="6" max="12" width="15.625" customWidth="1"/>
  </cols>
  <sheetData>
    <row r="1" spans="2:121" s="1" customFormat="1" ht="14.25">
      <c r="B1" s="1" t="s">
        <v>295</v>
      </c>
      <c r="G1" s="6"/>
      <c r="H1" s="6"/>
      <c r="I1" s="6"/>
      <c r="J1" s="6"/>
      <c r="K1" s="6"/>
      <c r="L1" s="6"/>
      <c r="M1" s="6"/>
      <c r="N1" s="6"/>
      <c r="O1" s="6"/>
      <c r="P1" s="6"/>
      <c r="Q1" s="6"/>
      <c r="R1" s="6"/>
      <c r="S1" s="6"/>
      <c r="T1" s="6"/>
      <c r="U1" s="6"/>
      <c r="V1" s="6"/>
      <c r="W1" s="6"/>
      <c r="X1" s="6"/>
      <c r="Y1" s="6"/>
      <c r="Z1" s="6"/>
      <c r="AA1" s="6"/>
      <c r="AB1" s="6"/>
      <c r="AF1" s="6"/>
      <c r="AG1" s="6"/>
      <c r="AM1" s="6"/>
      <c r="AN1" s="6"/>
      <c r="AT1" s="6"/>
      <c r="AU1" s="6"/>
      <c r="BA1" s="6"/>
      <c r="BB1" s="6"/>
      <c r="BG1" s="6"/>
      <c r="BH1" s="6"/>
      <c r="BN1" s="6"/>
      <c r="BO1" s="6"/>
      <c r="BU1" s="6"/>
      <c r="BV1" s="6"/>
      <c r="CB1" s="6"/>
      <c r="CC1" s="6"/>
      <c r="CI1" s="6"/>
      <c r="CJ1" s="6"/>
      <c r="CP1" s="6"/>
      <c r="CQ1" s="6"/>
      <c r="CW1" s="6"/>
      <c r="CX1" s="6"/>
      <c r="DC1" s="6"/>
      <c r="DD1" s="6"/>
      <c r="DI1" s="6"/>
      <c r="DJ1" s="6"/>
      <c r="DP1" s="6"/>
      <c r="DQ1" s="6"/>
    </row>
    <row r="2" spans="2:121" s="1" customFormat="1" ht="6" customHeight="1">
      <c r="G2" s="6"/>
      <c r="H2" s="6"/>
      <c r="I2" s="6"/>
      <c r="J2" s="6"/>
      <c r="K2" s="6"/>
      <c r="L2" s="6"/>
      <c r="M2" s="6"/>
      <c r="N2" s="6"/>
      <c r="O2" s="6"/>
      <c r="P2" s="6"/>
      <c r="Q2" s="6"/>
      <c r="R2" s="6"/>
      <c r="S2" s="6"/>
      <c r="T2" s="6"/>
      <c r="U2" s="6"/>
      <c r="V2" s="6"/>
      <c r="W2" s="6"/>
      <c r="X2" s="6"/>
      <c r="Y2" s="6"/>
      <c r="Z2" s="6"/>
      <c r="AA2" s="6"/>
      <c r="AB2" s="6"/>
      <c r="AF2" s="6"/>
      <c r="AG2" s="6"/>
      <c r="AM2" s="6"/>
      <c r="AN2" s="6"/>
      <c r="AT2" s="6"/>
      <c r="AU2" s="6"/>
      <c r="BA2" s="6"/>
      <c r="BB2" s="6"/>
      <c r="BG2" s="6"/>
      <c r="BH2" s="6"/>
      <c r="BN2" s="6"/>
      <c r="BO2" s="6"/>
      <c r="BU2" s="6"/>
      <c r="BV2" s="6"/>
      <c r="CB2" s="6"/>
      <c r="CC2" s="6"/>
      <c r="CI2" s="6"/>
      <c r="CJ2" s="6"/>
      <c r="CP2" s="6"/>
      <c r="CQ2" s="6"/>
      <c r="CW2" s="6"/>
      <c r="CX2" s="6"/>
      <c r="DC2" s="6"/>
      <c r="DD2" s="6"/>
      <c r="DI2" s="6"/>
      <c r="DJ2" s="6"/>
      <c r="DP2" s="6"/>
      <c r="DQ2" s="6"/>
    </row>
    <row r="3" spans="2:121" s="1" customFormat="1" ht="14.25">
      <c r="B3" s="30" t="str">
        <f>'請求用入力(①本体)'!C3</f>
        <v>産地総括表（果樹経営支援対策事業実施計画（実績報告）</v>
      </c>
      <c r="G3" s="6"/>
      <c r="H3" s="6"/>
      <c r="I3" s="6"/>
      <c r="J3" s="6"/>
      <c r="K3" s="6"/>
      <c r="L3" s="6"/>
      <c r="M3" s="6"/>
      <c r="N3" s="6"/>
      <c r="O3" s="6"/>
      <c r="P3" s="6"/>
      <c r="Q3" s="6"/>
      <c r="R3" s="6"/>
      <c r="S3" s="6"/>
      <c r="T3" s="6"/>
      <c r="U3" s="6"/>
      <c r="V3" s="6"/>
      <c r="W3" s="6"/>
      <c r="X3" s="6"/>
      <c r="Y3" s="6"/>
      <c r="Z3" s="6"/>
      <c r="AA3" s="6"/>
      <c r="AB3" s="6"/>
      <c r="AF3" s="6"/>
      <c r="AG3" s="6"/>
      <c r="AM3" s="6"/>
      <c r="AN3" s="6"/>
      <c r="AT3" s="6"/>
      <c r="AU3" s="6"/>
      <c r="BA3" s="6"/>
      <c r="BB3" s="6"/>
      <c r="BG3" s="6"/>
      <c r="BH3" s="6"/>
      <c r="BN3" s="6"/>
      <c r="BO3" s="6"/>
      <c r="BU3" s="6"/>
      <c r="BV3" s="6"/>
      <c r="CB3" s="6"/>
      <c r="CC3" s="6"/>
      <c r="CI3" s="6"/>
      <c r="CJ3" s="6"/>
      <c r="CP3" s="6"/>
      <c r="CQ3" s="6"/>
      <c r="CW3" s="6"/>
      <c r="CX3" s="6"/>
      <c r="DC3" s="6"/>
      <c r="DD3" s="6"/>
      <c r="DI3" s="6"/>
      <c r="DJ3" s="6"/>
      <c r="DP3" s="6"/>
      <c r="DQ3" s="6"/>
    </row>
    <row r="4" spans="2:121" s="1" customFormat="1" ht="14.25">
      <c r="B4" s="30" t="str">
        <f>'請求用入力(①本体)'!C4</f>
        <v>兼果樹未収益期間支援事業対象者（確定報告））</v>
      </c>
      <c r="F4" s="490">
        <f>+'請求用入力(①本体)'!K3</f>
        <v>0</v>
      </c>
      <c r="G4" s="491"/>
      <c r="H4" s="324">
        <f>+'請求用入力(①本体)'!L3</f>
        <v>0</v>
      </c>
      <c r="I4" s="6"/>
      <c r="J4" s="6"/>
      <c r="K4" s="6"/>
      <c r="L4" s="6"/>
      <c r="M4" s="6"/>
      <c r="N4" s="6"/>
      <c r="O4" s="6"/>
      <c r="P4" s="6"/>
      <c r="Q4" s="6"/>
      <c r="R4" s="6"/>
      <c r="S4" s="6"/>
      <c r="T4" s="6"/>
      <c r="U4" s="6"/>
      <c r="V4" s="6"/>
      <c r="W4" s="6"/>
      <c r="X4" s="6"/>
      <c r="Y4" s="6"/>
      <c r="Z4" s="6"/>
      <c r="AA4" s="6"/>
      <c r="AB4" s="6"/>
      <c r="AF4" s="6"/>
      <c r="AG4" s="6"/>
      <c r="AM4" s="6"/>
      <c r="AN4" s="6"/>
      <c r="AT4" s="6"/>
      <c r="AU4" s="6"/>
      <c r="BA4" s="6"/>
      <c r="BB4" s="6"/>
      <c r="BG4" s="6"/>
      <c r="BH4" s="6"/>
      <c r="BN4" s="6"/>
      <c r="BO4" s="6"/>
      <c r="BU4" s="6"/>
      <c r="BV4" s="6"/>
      <c r="CB4" s="6"/>
      <c r="CC4" s="6"/>
      <c r="CI4" s="6"/>
      <c r="CJ4" s="6"/>
      <c r="CP4" s="6"/>
      <c r="CQ4" s="6"/>
      <c r="CW4" s="6"/>
      <c r="CX4" s="6"/>
      <c r="DC4" s="6"/>
      <c r="DD4" s="6"/>
      <c r="DI4" s="6"/>
      <c r="DJ4" s="6"/>
      <c r="DP4" s="6"/>
      <c r="DQ4" s="6"/>
    </row>
    <row r="5" spans="2:121" s="1" customFormat="1" ht="12">
      <c r="I5" s="2"/>
      <c r="J5" s="4"/>
      <c r="K5" s="5"/>
    </row>
    <row r="6" spans="2:121" s="1" customFormat="1" ht="13.5" customHeight="1">
      <c r="B6" s="22" t="s">
        <v>11</v>
      </c>
      <c r="C6" s="492" t="s">
        <v>12</v>
      </c>
      <c r="D6" s="492"/>
      <c r="E6" s="492"/>
      <c r="F6" s="4"/>
    </row>
    <row r="7" spans="2:121" s="1" customFormat="1" ht="18.75" customHeight="1">
      <c r="B7" s="29" t="str">
        <f>'請求用入力(①本体)'!C7</f>
        <v>北海道</v>
      </c>
      <c r="C7" s="492">
        <f>'請求用入力(①本体)'!G7</f>
        <v>0</v>
      </c>
      <c r="D7" s="492"/>
      <c r="E7" s="492"/>
      <c r="F7" s="5"/>
      <c r="G7" s="324" t="s">
        <v>276</v>
      </c>
      <c r="H7" s="402" t="e">
        <f>+H48/H47</f>
        <v>#DIV/0!</v>
      </c>
    </row>
    <row r="9" spans="2:121">
      <c r="B9" t="s">
        <v>84</v>
      </c>
    </row>
    <row r="10" spans="2:121" ht="18" customHeight="1">
      <c r="B10" s="493"/>
      <c r="C10" s="493"/>
      <c r="D10" s="299"/>
      <c r="E10" s="494" t="s">
        <v>233</v>
      </c>
      <c r="F10" s="497" t="s">
        <v>14</v>
      </c>
      <c r="G10" s="497" t="s">
        <v>1</v>
      </c>
      <c r="H10" s="498" t="s">
        <v>13</v>
      </c>
      <c r="I10" s="497"/>
      <c r="J10" s="499"/>
      <c r="K10" s="497" t="s">
        <v>66</v>
      </c>
      <c r="L10" s="497"/>
    </row>
    <row r="11" spans="2:121">
      <c r="B11" s="493"/>
      <c r="C11" s="493"/>
      <c r="D11" s="170"/>
      <c r="E11" s="495"/>
      <c r="F11" s="498"/>
      <c r="G11" s="498"/>
      <c r="H11" s="21"/>
      <c r="I11" s="24" t="s">
        <v>80</v>
      </c>
      <c r="J11" s="26" t="s">
        <v>81</v>
      </c>
      <c r="K11" s="24" t="s">
        <v>67</v>
      </c>
      <c r="L11" s="28" t="s">
        <v>68</v>
      </c>
    </row>
    <row r="12" spans="2:121">
      <c r="B12" s="493"/>
      <c r="C12" s="493"/>
      <c r="D12" s="300"/>
      <c r="E12" s="496"/>
      <c r="F12" s="20" t="s">
        <v>69</v>
      </c>
      <c r="G12" s="20" t="s">
        <v>0</v>
      </c>
      <c r="H12" s="20" t="s">
        <v>0</v>
      </c>
      <c r="I12" s="25" t="s">
        <v>82</v>
      </c>
      <c r="J12" s="27" t="s">
        <v>82</v>
      </c>
      <c r="K12" s="23" t="s">
        <v>0</v>
      </c>
      <c r="L12" s="23" t="s">
        <v>0</v>
      </c>
    </row>
    <row r="13" spans="2:121" ht="19.149999999999999" customHeight="1">
      <c r="B13" s="500" t="s">
        <v>83</v>
      </c>
      <c r="C13" s="498" t="s">
        <v>2</v>
      </c>
      <c r="D13" s="171" t="s">
        <v>232</v>
      </c>
      <c r="E13" s="190">
        <f>+'請求用入力(①本体)'!T115</f>
        <v>0</v>
      </c>
      <c r="F13" s="190">
        <f>+'請求用入力(①本体)'!U115</f>
        <v>0</v>
      </c>
      <c r="G13" s="190">
        <f>+'請求用入力(①本体)'!X115</f>
        <v>0</v>
      </c>
      <c r="H13" s="190">
        <f>+'請求用入力(①本体)'!Y115</f>
        <v>0</v>
      </c>
      <c r="I13" s="190">
        <f>+'請求用入力(①本体)'!Z115</f>
        <v>0</v>
      </c>
      <c r="J13" s="191">
        <f>+'請求用入力(①本体)'!AA115</f>
        <v>0</v>
      </c>
      <c r="K13" s="192">
        <f>+'請求用入力(①本体)'!FK115</f>
        <v>0</v>
      </c>
      <c r="L13" s="192">
        <f>+'請求用入力(①本体)'!FL115</f>
        <v>0</v>
      </c>
    </row>
    <row r="14" spans="2:121" ht="19.149999999999999" customHeight="1">
      <c r="B14" s="501"/>
      <c r="C14" s="748"/>
      <c r="D14" s="173" t="s">
        <v>231</v>
      </c>
      <c r="E14" s="175">
        <f>+'請求用入力(①本体)'!T116</f>
        <v>0</v>
      </c>
      <c r="F14" s="175">
        <f>+'請求用入力(①本体)'!U116</f>
        <v>0</v>
      </c>
      <c r="G14" s="175">
        <f>+'請求用入力(①本体)'!X116</f>
        <v>0</v>
      </c>
      <c r="H14" s="175">
        <f>+'請求用入力(①本体)'!Y116</f>
        <v>0</v>
      </c>
      <c r="I14" s="175">
        <f>+'請求用入力(①本体)'!Z116</f>
        <v>0</v>
      </c>
      <c r="J14" s="176">
        <f>+'請求用入力(①本体)'!AA116</f>
        <v>0</v>
      </c>
      <c r="K14" s="177">
        <f>+'請求用入力(①本体)'!FK116</f>
        <v>0</v>
      </c>
      <c r="L14" s="177">
        <f>+'請求用入力(①本体)'!FL116</f>
        <v>0</v>
      </c>
    </row>
    <row r="15" spans="2:121" ht="19.149999999999999" customHeight="1">
      <c r="B15" s="501"/>
      <c r="C15" s="498" t="s">
        <v>10</v>
      </c>
      <c r="D15" s="174" t="s">
        <v>232</v>
      </c>
      <c r="E15" s="193">
        <f>+'請求用入力(①本体)'!AD115</f>
        <v>0</v>
      </c>
      <c r="F15" s="193">
        <f>+'請求用入力(①本体)'!AE115</f>
        <v>0</v>
      </c>
      <c r="G15" s="193">
        <f>+'請求用入力(①本体)'!AH115</f>
        <v>0</v>
      </c>
      <c r="H15" s="193">
        <f>+'請求用入力(①本体)'!AI115</f>
        <v>0</v>
      </c>
      <c r="I15" s="193">
        <f>+'請求用入力(①本体)'!AJ115</f>
        <v>0</v>
      </c>
      <c r="J15" s="194">
        <f>+'請求用入力(①本体)'!AK115</f>
        <v>0</v>
      </c>
      <c r="K15" s="195">
        <f>+'請求用入力(①本体)'!FM115</f>
        <v>0</v>
      </c>
      <c r="L15" s="195">
        <f>+'請求用入力(①本体)'!FN115</f>
        <v>0</v>
      </c>
    </row>
    <row r="16" spans="2:121" ht="19.149999999999999" customHeight="1">
      <c r="B16" s="501"/>
      <c r="C16" s="748"/>
      <c r="D16" s="172" t="s">
        <v>231</v>
      </c>
      <c r="E16" s="178">
        <f>+'請求用入力(①本体)'!AD116</f>
        <v>0</v>
      </c>
      <c r="F16" s="178">
        <f>+'請求用入力(①本体)'!AE116</f>
        <v>0</v>
      </c>
      <c r="G16" s="178">
        <f>+'請求用入力(①本体)'!AH116</f>
        <v>0</v>
      </c>
      <c r="H16" s="178">
        <f>+'請求用入力(①本体)'!AI116</f>
        <v>0</v>
      </c>
      <c r="I16" s="178">
        <f>+'請求用入力(①本体)'!AJ116</f>
        <v>0</v>
      </c>
      <c r="J16" s="179">
        <f>+'請求用入力(①本体)'!AK116</f>
        <v>0</v>
      </c>
      <c r="K16" s="180">
        <f>+'請求用入力(①本体)'!FM116</f>
        <v>0</v>
      </c>
      <c r="L16" s="180">
        <f>+'請求用入力(①本体)'!FN116</f>
        <v>0</v>
      </c>
    </row>
    <row r="17" spans="2:12" ht="19.149999999999999" customHeight="1">
      <c r="B17" s="501"/>
      <c r="C17" s="514" t="s">
        <v>79</v>
      </c>
      <c r="D17" s="171" t="s">
        <v>232</v>
      </c>
      <c r="E17" s="196">
        <f>SUMIFS(E13:E16,$D$13:$D$16,"（計画）")</f>
        <v>0</v>
      </c>
      <c r="F17" s="196">
        <f t="shared" ref="F17:L17" si="0">SUMIFS(F13:F16,$D$13:$D$16,"（計画）")</f>
        <v>0</v>
      </c>
      <c r="G17" s="196">
        <f t="shared" si="0"/>
        <v>0</v>
      </c>
      <c r="H17" s="196">
        <f t="shared" si="0"/>
        <v>0</v>
      </c>
      <c r="I17" s="196">
        <f t="shared" si="0"/>
        <v>0</v>
      </c>
      <c r="J17" s="197">
        <f t="shared" si="0"/>
        <v>0</v>
      </c>
      <c r="K17" s="198">
        <f t="shared" si="0"/>
        <v>0</v>
      </c>
      <c r="L17" s="198">
        <f t="shared" si="0"/>
        <v>0</v>
      </c>
    </row>
    <row r="18" spans="2:12" ht="19.149999999999999" customHeight="1">
      <c r="B18" s="502"/>
      <c r="C18" s="516"/>
      <c r="D18" s="173" t="s">
        <v>231</v>
      </c>
      <c r="E18" s="181">
        <f>SUMIFS(E13:E16,$D$13:$D$16,"実績")</f>
        <v>0</v>
      </c>
      <c r="F18" s="181">
        <f t="shared" ref="F18:L18" si="1">SUMIFS(F13:F16,$D$13:$D$16,"実績")</f>
        <v>0</v>
      </c>
      <c r="G18" s="181">
        <f t="shared" si="1"/>
        <v>0</v>
      </c>
      <c r="H18" s="181">
        <f t="shared" si="1"/>
        <v>0</v>
      </c>
      <c r="I18" s="181">
        <f t="shared" si="1"/>
        <v>0</v>
      </c>
      <c r="J18" s="182">
        <f t="shared" si="1"/>
        <v>0</v>
      </c>
      <c r="K18" s="183">
        <f t="shared" si="1"/>
        <v>0</v>
      </c>
      <c r="L18" s="183">
        <f t="shared" si="1"/>
        <v>0</v>
      </c>
    </row>
    <row r="19" spans="2:12" ht="19.149999999999999" customHeight="1">
      <c r="B19" s="505" t="s">
        <v>78</v>
      </c>
      <c r="C19" s="749"/>
      <c r="D19" s="174" t="s">
        <v>232</v>
      </c>
      <c r="E19" s="199">
        <f>+'請求用入力(①本体)'!AN115</f>
        <v>0</v>
      </c>
      <c r="F19" s="199">
        <f>+'請求用入力(①本体)'!AO115</f>
        <v>0</v>
      </c>
      <c r="G19" s="199">
        <f>+'請求用入力(①本体)'!AR115</f>
        <v>0</v>
      </c>
      <c r="H19" s="199">
        <f>+'請求用入力(①本体)'!AS115</f>
        <v>0</v>
      </c>
      <c r="I19" s="199">
        <f>+'請求用入力(①本体)'!AT115</f>
        <v>0</v>
      </c>
      <c r="J19" s="200">
        <f>+'請求用入力(①本体)'!AU115</f>
        <v>0</v>
      </c>
      <c r="K19" s="201">
        <f>+'請求用入力(①本体)'!FO115</f>
        <v>0</v>
      </c>
      <c r="L19" s="201">
        <f>+'請求用入力(①本体)'!FP115</f>
        <v>0</v>
      </c>
    </row>
    <row r="20" spans="2:12" ht="19.149999999999999" customHeight="1">
      <c r="B20" s="506"/>
      <c r="C20" s="750"/>
      <c r="D20" s="172" t="s">
        <v>231</v>
      </c>
      <c r="E20" s="184">
        <f>+'請求用入力(①本体)'!AN116</f>
        <v>0</v>
      </c>
      <c r="F20" s="184">
        <f>+'請求用入力(①本体)'!AO116</f>
        <v>0</v>
      </c>
      <c r="G20" s="184">
        <f>+'請求用入力(①本体)'!AR116</f>
        <v>0</v>
      </c>
      <c r="H20" s="184">
        <f>+'請求用入力(①本体)'!AS116</f>
        <v>0</v>
      </c>
      <c r="I20" s="184">
        <f>+'請求用入力(①本体)'!AT116</f>
        <v>0</v>
      </c>
      <c r="J20" s="185">
        <f>+'請求用入力(①本体)'!AU116</f>
        <v>0</v>
      </c>
      <c r="K20" s="186">
        <f>+'請求用入力(①本体)'!FO116</f>
        <v>0</v>
      </c>
      <c r="L20" s="186">
        <f>+'請求用入力(①本体)'!FP116</f>
        <v>0</v>
      </c>
    </row>
    <row r="21" spans="2:12" ht="19.149999999999999" customHeight="1">
      <c r="B21" s="505" t="s">
        <v>70</v>
      </c>
      <c r="C21" s="503" t="s">
        <v>71</v>
      </c>
      <c r="D21" s="299" t="s">
        <v>232</v>
      </c>
      <c r="E21" s="190">
        <f>+'請求用入力(①本体)'!AX115</f>
        <v>0</v>
      </c>
      <c r="F21" s="190">
        <f>+'請求用入力(①本体)'!AY115</f>
        <v>0</v>
      </c>
      <c r="G21" s="190">
        <f>+'請求用入力(①本体)'!BB115</f>
        <v>0</v>
      </c>
      <c r="H21" s="190">
        <f>+'請求用入力(①本体)'!BC115</f>
        <v>0</v>
      </c>
      <c r="I21" s="190">
        <f>+'請求用入力(①本体)'!BD115</f>
        <v>0</v>
      </c>
      <c r="J21" s="191">
        <f>+'請求用入力(①本体)'!BE115</f>
        <v>0</v>
      </c>
      <c r="K21" s="192">
        <f>+'請求用入力(①本体)'!FQ115</f>
        <v>0</v>
      </c>
      <c r="L21" s="192">
        <f>+'請求用入力(①本体)'!FR115</f>
        <v>0</v>
      </c>
    </row>
    <row r="22" spans="2:12" ht="19.149999999999999" customHeight="1">
      <c r="B22" s="509"/>
      <c r="C22" s="504"/>
      <c r="D22" s="173" t="s">
        <v>231</v>
      </c>
      <c r="E22" s="175">
        <f>+'請求用入力(①本体)'!AX116</f>
        <v>0</v>
      </c>
      <c r="F22" s="175">
        <f>+'請求用入力(①本体)'!AY116</f>
        <v>0</v>
      </c>
      <c r="G22" s="175">
        <f>+'請求用入力(①本体)'!BB116</f>
        <v>0</v>
      </c>
      <c r="H22" s="175">
        <f>+'請求用入力(①本体)'!BC116</f>
        <v>0</v>
      </c>
      <c r="I22" s="175">
        <f>+'請求用入力(①本体)'!BD116</f>
        <v>0</v>
      </c>
      <c r="J22" s="176">
        <f>+'請求用入力(①本体)'!BE116</f>
        <v>0</v>
      </c>
      <c r="K22" s="177">
        <f>+'請求用入力(①本体)'!FQ116</f>
        <v>0</v>
      </c>
      <c r="L22" s="177">
        <f>+'請求用入力(①本体)'!FR116</f>
        <v>0</v>
      </c>
    </row>
    <row r="23" spans="2:12" ht="19.149999999999999" customHeight="1">
      <c r="B23" s="509"/>
      <c r="C23" s="503" t="s">
        <v>15</v>
      </c>
      <c r="D23" s="174" t="s">
        <v>232</v>
      </c>
      <c r="E23" s="193">
        <f>+'請求用入力(①本体)'!BH115</f>
        <v>0</v>
      </c>
      <c r="F23" s="193">
        <f>+'請求用入力(①本体)'!BI115</f>
        <v>0</v>
      </c>
      <c r="G23" s="193">
        <f>+'請求用入力(①本体)'!BL115</f>
        <v>0</v>
      </c>
      <c r="H23" s="193">
        <f>+'請求用入力(①本体)'!BM115</f>
        <v>0</v>
      </c>
      <c r="I23" s="193">
        <f>+'請求用入力(①本体)'!BN115</f>
        <v>0</v>
      </c>
      <c r="J23" s="194">
        <f>+'請求用入力(①本体)'!BO115</f>
        <v>0</v>
      </c>
      <c r="K23" s="195">
        <f>+'請求用入力(①本体)'!FS115</f>
        <v>0</v>
      </c>
      <c r="L23" s="195">
        <f>+'請求用入力(①本体)'!FT115</f>
        <v>0</v>
      </c>
    </row>
    <row r="24" spans="2:12" ht="19.149999999999999" customHeight="1">
      <c r="B24" s="509"/>
      <c r="C24" s="504"/>
      <c r="D24" s="300" t="s">
        <v>231</v>
      </c>
      <c r="E24" s="178">
        <f>+'請求用入力(①本体)'!BH116</f>
        <v>0</v>
      </c>
      <c r="F24" s="178">
        <f>+'請求用入力(①本体)'!BI116</f>
        <v>0</v>
      </c>
      <c r="G24" s="178">
        <f>+'請求用入力(①本体)'!BL116</f>
        <v>0</v>
      </c>
      <c r="H24" s="178">
        <f>+'請求用入力(①本体)'!BM116</f>
        <v>0</v>
      </c>
      <c r="I24" s="178">
        <f>+'請求用入力(①本体)'!BN116</f>
        <v>0</v>
      </c>
      <c r="J24" s="179">
        <f>+'請求用入力(①本体)'!BO116</f>
        <v>0</v>
      </c>
      <c r="K24" s="180">
        <f>+'請求用入力(①本体)'!FS116</f>
        <v>0</v>
      </c>
      <c r="L24" s="180">
        <f>+'請求用入力(①本体)'!FT116</f>
        <v>0</v>
      </c>
    </row>
    <row r="25" spans="2:12" ht="19.149999999999999" customHeight="1">
      <c r="B25" s="509"/>
      <c r="C25" s="503" t="s">
        <v>72</v>
      </c>
      <c r="D25" s="299" t="s">
        <v>232</v>
      </c>
      <c r="E25" s="190">
        <f>+'請求用入力(①本体)'!BR115</f>
        <v>0</v>
      </c>
      <c r="F25" s="190">
        <f>+'請求用入力(①本体)'!BS115</f>
        <v>0</v>
      </c>
      <c r="G25" s="190">
        <f>+'請求用入力(①本体)'!BV115</f>
        <v>0</v>
      </c>
      <c r="H25" s="190">
        <f>+'請求用入力(①本体)'!BW115</f>
        <v>0</v>
      </c>
      <c r="I25" s="190">
        <f>+'請求用入力(①本体)'!BX115</f>
        <v>0</v>
      </c>
      <c r="J25" s="191">
        <f>+'請求用入力(①本体)'!BY115</f>
        <v>0</v>
      </c>
      <c r="K25" s="192">
        <f>+'請求用入力(①本体)'!FU115</f>
        <v>0</v>
      </c>
      <c r="L25" s="192">
        <f>+'請求用入力(①本体)'!FV115</f>
        <v>0</v>
      </c>
    </row>
    <row r="26" spans="2:12" ht="19.149999999999999" customHeight="1">
      <c r="B26" s="509"/>
      <c r="C26" s="504"/>
      <c r="D26" s="173" t="s">
        <v>231</v>
      </c>
      <c r="E26" s="175">
        <f>+'請求用入力(①本体)'!BR116</f>
        <v>0</v>
      </c>
      <c r="F26" s="175">
        <f>+'請求用入力(①本体)'!BS116</f>
        <v>0</v>
      </c>
      <c r="G26" s="175">
        <f>+'請求用入力(①本体)'!BV116</f>
        <v>0</v>
      </c>
      <c r="H26" s="175">
        <f>+'請求用入力(①本体)'!BW116</f>
        <v>0</v>
      </c>
      <c r="I26" s="175">
        <f>+'請求用入力(①本体)'!BX116</f>
        <v>0</v>
      </c>
      <c r="J26" s="176">
        <f>+'請求用入力(①本体)'!BY116</f>
        <v>0</v>
      </c>
      <c r="K26" s="177">
        <f>+'請求用入力(①本体)'!FU116</f>
        <v>0</v>
      </c>
      <c r="L26" s="177">
        <f>+'請求用入力(①本体)'!FV116</f>
        <v>0</v>
      </c>
    </row>
    <row r="27" spans="2:12" ht="19.149999999999999" customHeight="1">
      <c r="B27" s="509"/>
      <c r="C27" s="498" t="s">
        <v>6</v>
      </c>
      <c r="D27" s="174" t="s">
        <v>232</v>
      </c>
      <c r="E27" s="193">
        <f>+'請求用入力(①本体)'!CB115</f>
        <v>0</v>
      </c>
      <c r="F27" s="193">
        <f>+'請求用入力(①本体)'!CC115</f>
        <v>0</v>
      </c>
      <c r="G27" s="193">
        <f>+'請求用入力(①本体)'!CF115</f>
        <v>0</v>
      </c>
      <c r="H27" s="193">
        <f>+'請求用入力(①本体)'!CG115</f>
        <v>0</v>
      </c>
      <c r="I27" s="193">
        <f>+'請求用入力(①本体)'!CH115</f>
        <v>0</v>
      </c>
      <c r="J27" s="194">
        <f>+'請求用入力(①本体)'!CI115</f>
        <v>0</v>
      </c>
      <c r="K27" s="195">
        <f>+'請求用入力(①本体)'!FW115</f>
        <v>0</v>
      </c>
      <c r="L27" s="195">
        <f>+'請求用入力(①本体)'!FX115</f>
        <v>0</v>
      </c>
    </row>
    <row r="28" spans="2:12" ht="19.149999999999999" customHeight="1">
      <c r="B28" s="509"/>
      <c r="C28" s="748"/>
      <c r="D28" s="172" t="s">
        <v>231</v>
      </c>
      <c r="E28" s="178">
        <f>+'請求用入力(①本体)'!CB116</f>
        <v>0</v>
      </c>
      <c r="F28" s="178">
        <f>+'請求用入力(①本体)'!CC116</f>
        <v>0</v>
      </c>
      <c r="G28" s="178">
        <f>+'請求用入力(①本体)'!CF116</f>
        <v>0</v>
      </c>
      <c r="H28" s="178">
        <f>+'請求用入力(①本体)'!CG116</f>
        <v>0</v>
      </c>
      <c r="I28" s="178">
        <f>+'請求用入力(①本体)'!CH116</f>
        <v>0</v>
      </c>
      <c r="J28" s="179">
        <f>+'請求用入力(①本体)'!CI116</f>
        <v>0</v>
      </c>
      <c r="K28" s="180">
        <f>+'請求用入力(①本体)'!FW116</f>
        <v>0</v>
      </c>
      <c r="L28" s="180">
        <f>+'請求用入力(①本体)'!FX116</f>
        <v>0</v>
      </c>
    </row>
    <row r="29" spans="2:12" ht="19.149999999999999" customHeight="1">
      <c r="B29" s="509"/>
      <c r="C29" s="749" t="s">
        <v>79</v>
      </c>
      <c r="D29" s="171" t="s">
        <v>232</v>
      </c>
      <c r="E29" s="196">
        <f>SUMIFS(E21:E28,$D$21:$D$28,"（計画）")</f>
        <v>0</v>
      </c>
      <c r="F29" s="196">
        <f t="shared" ref="F29:L29" si="2">SUMIFS(F21:F28,$D$21:$D$28,"（計画）")</f>
        <v>0</v>
      </c>
      <c r="G29" s="196">
        <f t="shared" si="2"/>
        <v>0</v>
      </c>
      <c r="H29" s="196">
        <f t="shared" si="2"/>
        <v>0</v>
      </c>
      <c r="I29" s="196">
        <f t="shared" si="2"/>
        <v>0</v>
      </c>
      <c r="J29" s="197">
        <f t="shared" si="2"/>
        <v>0</v>
      </c>
      <c r="K29" s="198">
        <f t="shared" si="2"/>
        <v>0</v>
      </c>
      <c r="L29" s="198">
        <f t="shared" si="2"/>
        <v>0</v>
      </c>
    </row>
    <row r="30" spans="2:12" ht="19.149999999999999" customHeight="1">
      <c r="B30" s="506"/>
      <c r="C30" s="750"/>
      <c r="D30" s="173" t="s">
        <v>231</v>
      </c>
      <c r="E30" s="181">
        <f>SUMIFS(E21:E28,$D$21:$D$28,"実績")</f>
        <v>0</v>
      </c>
      <c r="F30" s="181">
        <f t="shared" ref="F30:L30" si="3">SUMIFS(F21:F28,$D$21:$D$28,"実績")</f>
        <v>0</v>
      </c>
      <c r="G30" s="181">
        <f t="shared" si="3"/>
        <v>0</v>
      </c>
      <c r="H30" s="181">
        <f t="shared" si="3"/>
        <v>0</v>
      </c>
      <c r="I30" s="181">
        <f t="shared" si="3"/>
        <v>0</v>
      </c>
      <c r="J30" s="182">
        <f t="shared" si="3"/>
        <v>0</v>
      </c>
      <c r="K30" s="183">
        <f t="shared" si="3"/>
        <v>0</v>
      </c>
      <c r="L30" s="183">
        <f t="shared" si="3"/>
        <v>0</v>
      </c>
    </row>
    <row r="31" spans="2:12" ht="19.149999999999999" customHeight="1">
      <c r="B31" s="505" t="s">
        <v>7</v>
      </c>
      <c r="C31" s="749"/>
      <c r="D31" s="174" t="s">
        <v>232</v>
      </c>
      <c r="E31" s="199">
        <f>+'請求用入力(①本体)'!CR115</f>
        <v>0</v>
      </c>
      <c r="F31" s="199">
        <f>+'請求用入力(①本体)'!CS115</f>
        <v>0</v>
      </c>
      <c r="G31" s="199">
        <f>+'請求用入力(①本体)'!CV115</f>
        <v>0</v>
      </c>
      <c r="H31" s="199">
        <f>+'請求用入力(①本体)'!CW115</f>
        <v>0</v>
      </c>
      <c r="I31" s="199">
        <f>+'請求用入力(①本体)'!CX115</f>
        <v>0</v>
      </c>
      <c r="J31" s="200">
        <f>+'請求用入力(①本体)'!CY115</f>
        <v>0</v>
      </c>
      <c r="K31" s="201">
        <f>+'請求用入力(①本体)'!FY115</f>
        <v>0</v>
      </c>
      <c r="L31" s="201">
        <f>+'請求用入力(①本体)'!FZ115</f>
        <v>0</v>
      </c>
    </row>
    <row r="32" spans="2:12" ht="19.149999999999999" customHeight="1">
      <c r="B32" s="506"/>
      <c r="C32" s="750"/>
      <c r="D32" s="172" t="s">
        <v>231</v>
      </c>
      <c r="E32" s="184">
        <f>+'請求用入力(①本体)'!CR116</f>
        <v>0</v>
      </c>
      <c r="F32" s="184">
        <f>+'請求用入力(①本体)'!CS116</f>
        <v>0</v>
      </c>
      <c r="G32" s="184">
        <f>+'請求用入力(①本体)'!CV116</f>
        <v>0</v>
      </c>
      <c r="H32" s="184">
        <f>+'請求用入力(①本体)'!CW116</f>
        <v>0</v>
      </c>
      <c r="I32" s="184">
        <f>+'請求用入力(①本体)'!CX116</f>
        <v>0</v>
      </c>
      <c r="J32" s="185">
        <f>+'請求用入力(①本体)'!CY116</f>
        <v>0</v>
      </c>
      <c r="K32" s="186">
        <f>+'請求用入力(①本体)'!FY116</f>
        <v>0</v>
      </c>
      <c r="L32" s="186">
        <f>+'請求用入力(①本体)'!FZ116</f>
        <v>0</v>
      </c>
    </row>
    <row r="33" spans="2:12" ht="19.149999999999999" customHeight="1">
      <c r="B33" s="505" t="s">
        <v>8</v>
      </c>
      <c r="C33" s="749"/>
      <c r="D33" s="171" t="s">
        <v>232</v>
      </c>
      <c r="E33" s="196">
        <f>+'請求用入力(①本体)'!DB115</f>
        <v>0</v>
      </c>
      <c r="F33" s="196">
        <f>+'請求用入力(①本体)'!DC115</f>
        <v>0</v>
      </c>
      <c r="G33" s="196">
        <f>+'請求用入力(①本体)'!DF115</f>
        <v>0</v>
      </c>
      <c r="H33" s="196">
        <f>+'請求用入力(①本体)'!DG115</f>
        <v>0</v>
      </c>
      <c r="I33" s="196">
        <f>+'請求用入力(①本体)'!DH115</f>
        <v>0</v>
      </c>
      <c r="J33" s="197">
        <f>+'請求用入力(①本体)'!DI115</f>
        <v>0</v>
      </c>
      <c r="K33" s="198">
        <f>+'請求用入力(①本体)'!GA115</f>
        <v>0</v>
      </c>
      <c r="L33" s="198">
        <f>+'請求用入力(①本体)'!GB115</f>
        <v>0</v>
      </c>
    </row>
    <row r="34" spans="2:12" ht="19.149999999999999" customHeight="1">
      <c r="B34" s="506"/>
      <c r="C34" s="750"/>
      <c r="D34" s="173" t="s">
        <v>231</v>
      </c>
      <c r="E34" s="181">
        <f>+'請求用入力(①本体)'!DB116</f>
        <v>0</v>
      </c>
      <c r="F34" s="181">
        <f>+'請求用入力(①本体)'!DC116</f>
        <v>0</v>
      </c>
      <c r="G34" s="181">
        <f>+'請求用入力(①本体)'!DF116</f>
        <v>0</v>
      </c>
      <c r="H34" s="181">
        <f>+'請求用入力(①本体)'!DG116</f>
        <v>0</v>
      </c>
      <c r="I34" s="181">
        <f>+'請求用入力(①本体)'!DH116</f>
        <v>0</v>
      </c>
      <c r="J34" s="182">
        <f>+'請求用入力(①本体)'!DI116</f>
        <v>0</v>
      </c>
      <c r="K34" s="183">
        <f>+'請求用入力(①本体)'!GA116</f>
        <v>0</v>
      </c>
      <c r="L34" s="183">
        <f>+'請求用入力(①本体)'!GB116</f>
        <v>0</v>
      </c>
    </row>
    <row r="35" spans="2:12" ht="19.149999999999999" customHeight="1">
      <c r="B35" s="514" t="s">
        <v>73</v>
      </c>
      <c r="C35" s="498" t="s">
        <v>9</v>
      </c>
      <c r="D35" s="174" t="s">
        <v>232</v>
      </c>
      <c r="E35" s="193">
        <f>+'請求用入力(①本体)'!DL115</f>
        <v>0</v>
      </c>
      <c r="F35" s="193">
        <f>+'請求用入力(①本体)'!DM115</f>
        <v>0</v>
      </c>
      <c r="G35" s="193">
        <f>+'請求用入力(①本体)'!DP115</f>
        <v>0</v>
      </c>
      <c r="H35" s="193">
        <f>+'請求用入力(①本体)'!DQ115</f>
        <v>0</v>
      </c>
      <c r="I35" s="193">
        <f>+'請求用入力(①本体)'!DR115</f>
        <v>0</v>
      </c>
      <c r="J35" s="194">
        <f>+'請求用入力(①本体)'!DS115</f>
        <v>0</v>
      </c>
      <c r="K35" s="195">
        <f>+'請求用入力(①本体)'!GC115</f>
        <v>0</v>
      </c>
      <c r="L35" s="195">
        <f>+'請求用入力(①本体)'!GD115</f>
        <v>0</v>
      </c>
    </row>
    <row r="36" spans="2:12" ht="19.149999999999999" customHeight="1">
      <c r="B36" s="515"/>
      <c r="C36" s="748"/>
      <c r="D36" s="172" t="s">
        <v>231</v>
      </c>
      <c r="E36" s="178">
        <f>+'請求用入力(①本体)'!DL116</f>
        <v>0</v>
      </c>
      <c r="F36" s="178">
        <f>+'請求用入力(①本体)'!DM116</f>
        <v>0</v>
      </c>
      <c r="G36" s="178">
        <f>+'請求用入力(①本体)'!DP116</f>
        <v>0</v>
      </c>
      <c r="H36" s="178">
        <f>+'請求用入力(①本体)'!DQ116</f>
        <v>0</v>
      </c>
      <c r="I36" s="178">
        <f>+'請求用入力(①本体)'!DR116</f>
        <v>0</v>
      </c>
      <c r="J36" s="179">
        <f>+'請求用入力(①本体)'!DS116</f>
        <v>0</v>
      </c>
      <c r="K36" s="180">
        <f>+'請求用入力(①本体)'!GC116</f>
        <v>0</v>
      </c>
      <c r="L36" s="180">
        <f>+'請求用入力(①本体)'!GD116</f>
        <v>0</v>
      </c>
    </row>
    <row r="37" spans="2:12" ht="19.149999999999999" customHeight="1">
      <c r="B37" s="515"/>
      <c r="C37" s="498" t="s">
        <v>74</v>
      </c>
      <c r="D37" s="171" t="s">
        <v>232</v>
      </c>
      <c r="E37" s="190">
        <f>+'請求用入力(①本体)'!DV115</f>
        <v>0</v>
      </c>
      <c r="F37" s="190">
        <f>+'請求用入力(①本体)'!DW115</f>
        <v>0</v>
      </c>
      <c r="G37" s="190">
        <f>+'請求用入力(①本体)'!DZ115</f>
        <v>0</v>
      </c>
      <c r="H37" s="190">
        <f>+'請求用入力(①本体)'!EA115</f>
        <v>0</v>
      </c>
      <c r="I37" s="190">
        <f>+'請求用入力(①本体)'!EB115</f>
        <v>0</v>
      </c>
      <c r="J37" s="191">
        <f>+'請求用入力(①本体)'!EC115</f>
        <v>0</v>
      </c>
      <c r="K37" s="192">
        <f>+'請求用入力(①本体)'!GE115</f>
        <v>0</v>
      </c>
      <c r="L37" s="192">
        <f>+'請求用入力(①本体)'!GF115</f>
        <v>0</v>
      </c>
    </row>
    <row r="38" spans="2:12" ht="19.149999999999999" customHeight="1">
      <c r="B38" s="515"/>
      <c r="C38" s="748"/>
      <c r="D38" s="173" t="s">
        <v>231</v>
      </c>
      <c r="E38" s="175">
        <f>+'請求用入力(①本体)'!DV116</f>
        <v>0</v>
      </c>
      <c r="F38" s="175">
        <f>+'請求用入力(①本体)'!DW116</f>
        <v>0</v>
      </c>
      <c r="G38" s="175">
        <f>+'請求用入力(①本体)'!DZ116</f>
        <v>0</v>
      </c>
      <c r="H38" s="175">
        <f>+'請求用入力(①本体)'!EA116</f>
        <v>0</v>
      </c>
      <c r="I38" s="175">
        <f>+'請求用入力(①本体)'!EB116</f>
        <v>0</v>
      </c>
      <c r="J38" s="176">
        <f>+'請求用入力(①本体)'!EC116</f>
        <v>0</v>
      </c>
      <c r="K38" s="177">
        <f>+'請求用入力(①本体)'!GE116</f>
        <v>0</v>
      </c>
      <c r="L38" s="177">
        <f>+'請求用入力(①本体)'!GF116</f>
        <v>0</v>
      </c>
    </row>
    <row r="39" spans="2:12" ht="19.149999999999999" customHeight="1">
      <c r="B39" s="515"/>
      <c r="C39" s="503" t="s">
        <v>75</v>
      </c>
      <c r="D39" s="174" t="s">
        <v>232</v>
      </c>
      <c r="E39" s="193">
        <f>+'請求用入力(①本体)'!EF115</f>
        <v>0</v>
      </c>
      <c r="F39" s="193">
        <f>+'請求用入力(①本体)'!EG115</f>
        <v>0</v>
      </c>
      <c r="G39" s="193">
        <f>+'請求用入力(①本体)'!EJ115</f>
        <v>0</v>
      </c>
      <c r="H39" s="193">
        <f>+'請求用入力(①本体)'!EK115</f>
        <v>0</v>
      </c>
      <c r="I39" s="193">
        <f>+'請求用入力(①本体)'!EL115</f>
        <v>0</v>
      </c>
      <c r="J39" s="194">
        <f>+'請求用入力(①本体)'!EM115</f>
        <v>0</v>
      </c>
      <c r="K39" s="195">
        <f>+'請求用入力(①本体)'!GG115</f>
        <v>0</v>
      </c>
      <c r="L39" s="195">
        <f>+'請求用入力(①本体)'!GH115</f>
        <v>0</v>
      </c>
    </row>
    <row r="40" spans="2:12" ht="19.149999999999999" customHeight="1">
      <c r="B40" s="515"/>
      <c r="C40" s="504"/>
      <c r="D40" s="300" t="s">
        <v>231</v>
      </c>
      <c r="E40" s="178">
        <f>+'請求用入力(①本体)'!EF116</f>
        <v>0</v>
      </c>
      <c r="F40" s="178">
        <f>+'請求用入力(①本体)'!EG116</f>
        <v>0</v>
      </c>
      <c r="G40" s="178">
        <f>+'請求用入力(①本体)'!EJ116</f>
        <v>0</v>
      </c>
      <c r="H40" s="178">
        <f>+'請求用入力(①本体)'!EK116</f>
        <v>0</v>
      </c>
      <c r="I40" s="178">
        <f>+'請求用入力(①本体)'!EL116</f>
        <v>0</v>
      </c>
      <c r="J40" s="179">
        <f>+'請求用入力(①本体)'!EM116</f>
        <v>0</v>
      </c>
      <c r="K40" s="180">
        <f>+'請求用入力(①本体)'!GG116</f>
        <v>0</v>
      </c>
      <c r="L40" s="180">
        <f>+'請求用入力(①本体)'!GH116</f>
        <v>0</v>
      </c>
    </row>
    <row r="41" spans="2:12" ht="19.149999999999999" customHeight="1">
      <c r="B41" s="515"/>
      <c r="C41" s="505" t="s">
        <v>79</v>
      </c>
      <c r="D41" s="299" t="s">
        <v>232</v>
      </c>
      <c r="E41" s="196">
        <f>SUMIFS(E35:E40,$D$35:$D$40,"（計画）")</f>
        <v>0</v>
      </c>
      <c r="F41" s="196">
        <f t="shared" ref="F41:L41" si="4">SUMIFS(F35:F40,$D$35:$D$40,"（計画）")</f>
        <v>0</v>
      </c>
      <c r="G41" s="196">
        <f t="shared" si="4"/>
        <v>0</v>
      </c>
      <c r="H41" s="196">
        <f t="shared" si="4"/>
        <v>0</v>
      </c>
      <c r="I41" s="196">
        <f t="shared" si="4"/>
        <v>0</v>
      </c>
      <c r="J41" s="197">
        <f t="shared" si="4"/>
        <v>0</v>
      </c>
      <c r="K41" s="198">
        <f t="shared" si="4"/>
        <v>0</v>
      </c>
      <c r="L41" s="198">
        <f t="shared" si="4"/>
        <v>0</v>
      </c>
    </row>
    <row r="42" spans="2:12" ht="19.149999999999999" customHeight="1">
      <c r="B42" s="516"/>
      <c r="C42" s="506"/>
      <c r="D42" s="173" t="s">
        <v>231</v>
      </c>
      <c r="E42" s="181">
        <f>SUMIFS(E35:E40,$D$35:$D$40,"実績")</f>
        <v>0</v>
      </c>
      <c r="F42" s="181">
        <f t="shared" ref="F42:L42" si="5">SUMIFS(F35:F40,$D$35:$D$40,"実績")</f>
        <v>0</v>
      </c>
      <c r="G42" s="181">
        <f t="shared" si="5"/>
        <v>0</v>
      </c>
      <c r="H42" s="181">
        <f t="shared" si="5"/>
        <v>0</v>
      </c>
      <c r="I42" s="181">
        <f t="shared" si="5"/>
        <v>0</v>
      </c>
      <c r="J42" s="182">
        <f t="shared" si="5"/>
        <v>0</v>
      </c>
      <c r="K42" s="187">
        <f t="shared" si="5"/>
        <v>0</v>
      </c>
      <c r="L42" s="183">
        <f t="shared" si="5"/>
        <v>0</v>
      </c>
    </row>
    <row r="43" spans="2:12" ht="19.149999999999999" customHeight="1">
      <c r="B43" s="510" t="s">
        <v>76</v>
      </c>
      <c r="C43" s="511"/>
      <c r="D43" s="174" t="s">
        <v>232</v>
      </c>
      <c r="E43" s="202">
        <f>+E17+E19+E29+E31+E33+E41</f>
        <v>0</v>
      </c>
      <c r="F43" s="202">
        <f t="shared" ref="F43:L43" si="6">+F17+F19+F29+F31+F33+F41</f>
        <v>0</v>
      </c>
      <c r="G43" s="202">
        <f t="shared" si="6"/>
        <v>0</v>
      </c>
      <c r="H43" s="202">
        <f t="shared" si="6"/>
        <v>0</v>
      </c>
      <c r="I43" s="202">
        <f t="shared" si="6"/>
        <v>0</v>
      </c>
      <c r="J43" s="203">
        <f t="shared" si="6"/>
        <v>0</v>
      </c>
      <c r="K43" s="203">
        <f t="shared" si="6"/>
        <v>0</v>
      </c>
      <c r="L43" s="202">
        <f t="shared" si="6"/>
        <v>0</v>
      </c>
    </row>
    <row r="44" spans="2:12" ht="19.149999999999999" customHeight="1">
      <c r="B44" s="512"/>
      <c r="C44" s="513"/>
      <c r="D44" s="300" t="s">
        <v>231</v>
      </c>
      <c r="E44" s="188">
        <f>+E18+E20+E30+E32+E34+E42</f>
        <v>0</v>
      </c>
      <c r="F44" s="188">
        <f t="shared" ref="F44:L44" si="7">+F18+F20+F30+F32+F34+F42</f>
        <v>0</v>
      </c>
      <c r="G44" s="188">
        <f t="shared" si="7"/>
        <v>0</v>
      </c>
      <c r="H44" s="188">
        <f t="shared" si="7"/>
        <v>0</v>
      </c>
      <c r="I44" s="188">
        <f t="shared" si="7"/>
        <v>0</v>
      </c>
      <c r="J44" s="189">
        <f t="shared" si="7"/>
        <v>0</v>
      </c>
      <c r="K44" s="189">
        <f t="shared" si="7"/>
        <v>0</v>
      </c>
      <c r="L44" s="188">
        <f t="shared" si="7"/>
        <v>0</v>
      </c>
    </row>
    <row r="45" spans="2:12" ht="19.149999999999999" customHeight="1">
      <c r="B45" s="505" t="s">
        <v>3</v>
      </c>
      <c r="C45" s="507"/>
      <c r="D45" s="299" t="s">
        <v>232</v>
      </c>
      <c r="E45" s="196">
        <f>+'請求用入力(①本体)'!FA115</f>
        <v>0</v>
      </c>
      <c r="F45" s="196">
        <f>+'請求用入力(①本体)'!FB115</f>
        <v>0</v>
      </c>
      <c r="G45" s="196">
        <f>+'請求用入力(①本体)'!FC115</f>
        <v>0</v>
      </c>
      <c r="H45" s="196">
        <f>+'請求用入力(①本体)'!FD115</f>
        <v>0</v>
      </c>
      <c r="I45" s="196">
        <f>+'請求用入力(①本体)'!FE115</f>
        <v>0</v>
      </c>
      <c r="J45" s="197">
        <f>+'請求用入力(①本体)'!FF115</f>
        <v>0</v>
      </c>
      <c r="K45" s="198">
        <f>+'請求用入力(①本体)'!GK115</f>
        <v>0</v>
      </c>
      <c r="L45" s="198">
        <f>+'請求用入力(①本体)'!GL115</f>
        <v>0</v>
      </c>
    </row>
    <row r="46" spans="2:12" ht="19.149999999999999" customHeight="1">
      <c r="B46" s="506"/>
      <c r="C46" s="508"/>
      <c r="D46" s="173" t="s">
        <v>231</v>
      </c>
      <c r="E46" s="181">
        <f>+'請求用入力(①本体)'!FA116</f>
        <v>0</v>
      </c>
      <c r="F46" s="181">
        <f>+'請求用入力(①本体)'!FB116</f>
        <v>0</v>
      </c>
      <c r="G46" s="181">
        <f>+'請求用入力(①本体)'!FC116</f>
        <v>0</v>
      </c>
      <c r="H46" s="181">
        <f>+'請求用入力(①本体)'!FD116</f>
        <v>0</v>
      </c>
      <c r="I46" s="181">
        <f>+'請求用入力(①本体)'!FE116</f>
        <v>0</v>
      </c>
      <c r="J46" s="182">
        <f>+'請求用入力(①本体)'!FF116</f>
        <v>0</v>
      </c>
      <c r="K46" s="187">
        <f>+'請求用入力(①本体)'!GK116</f>
        <v>0</v>
      </c>
      <c r="L46" s="183">
        <f>+'請求用入力(①本体)'!GL116</f>
        <v>0</v>
      </c>
    </row>
    <row r="47" spans="2:12" ht="19.149999999999999" customHeight="1">
      <c r="B47" s="510" t="s">
        <v>77</v>
      </c>
      <c r="C47" s="511"/>
      <c r="D47" s="174" t="s">
        <v>232</v>
      </c>
      <c r="E47" s="325"/>
      <c r="F47" s="326"/>
      <c r="G47" s="202">
        <f t="shared" ref="G47:L47" si="8">+G43+G45</f>
        <v>0</v>
      </c>
      <c r="H47" s="202">
        <f t="shared" si="8"/>
        <v>0</v>
      </c>
      <c r="I47" s="202">
        <f t="shared" si="8"/>
        <v>0</v>
      </c>
      <c r="J47" s="202">
        <f t="shared" si="8"/>
        <v>0</v>
      </c>
      <c r="K47" s="202">
        <f t="shared" si="8"/>
        <v>0</v>
      </c>
      <c r="L47" s="202">
        <f t="shared" si="8"/>
        <v>0</v>
      </c>
    </row>
    <row r="48" spans="2:12" ht="19.149999999999999" customHeight="1">
      <c r="B48" s="512"/>
      <c r="C48" s="513"/>
      <c r="D48" s="300" t="s">
        <v>231</v>
      </c>
      <c r="E48" s="327"/>
      <c r="F48" s="328"/>
      <c r="G48" s="188">
        <f t="shared" ref="G48:L48" si="9">+G44+G46</f>
        <v>0</v>
      </c>
      <c r="H48" s="188">
        <f t="shared" si="9"/>
        <v>0</v>
      </c>
      <c r="I48" s="188">
        <f t="shared" si="9"/>
        <v>0</v>
      </c>
      <c r="J48" s="188">
        <f t="shared" si="9"/>
        <v>0</v>
      </c>
      <c r="K48" s="188">
        <f t="shared" si="9"/>
        <v>0</v>
      </c>
      <c r="L48" s="188">
        <f t="shared" si="9"/>
        <v>0</v>
      </c>
    </row>
  </sheetData>
  <mergeCells count="30">
    <mergeCell ref="B35:B42"/>
    <mergeCell ref="C35:C36"/>
    <mergeCell ref="K10:L10"/>
    <mergeCell ref="G10:G11"/>
    <mergeCell ref="F10:F11"/>
    <mergeCell ref="B10:C12"/>
    <mergeCell ref="H10:J10"/>
    <mergeCell ref="B33:C34"/>
    <mergeCell ref="C6:E6"/>
    <mergeCell ref="C7:E7"/>
    <mergeCell ref="B13:B18"/>
    <mergeCell ref="C13:C14"/>
    <mergeCell ref="C15:C16"/>
    <mergeCell ref="C17:C18"/>
    <mergeCell ref="F4:G4"/>
    <mergeCell ref="B47:C48"/>
    <mergeCell ref="E10:E12"/>
    <mergeCell ref="C37:C38"/>
    <mergeCell ref="C39:C40"/>
    <mergeCell ref="C41:C42"/>
    <mergeCell ref="B43:C44"/>
    <mergeCell ref="B45:C46"/>
    <mergeCell ref="B19:C20"/>
    <mergeCell ref="C21:C22"/>
    <mergeCell ref="C23:C24"/>
    <mergeCell ref="C25:C26"/>
    <mergeCell ref="C27:C28"/>
    <mergeCell ref="B21:B30"/>
    <mergeCell ref="C29:C30"/>
    <mergeCell ref="B31:C32"/>
  </mergeCells>
  <phoneticPr fontId="1"/>
  <pageMargins left="0.9055118110236221" right="0.70866141732283472" top="0.55118110236220474" bottom="0.55118110236220474" header="0.31496062992125984" footer="0.31496062992125984"/>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GM120"/>
  <sheetViews>
    <sheetView view="pageBreakPreview" zoomScale="80" zoomScaleNormal="80" zoomScaleSheetLayoutView="80" workbookViewId="0">
      <selection activeCell="G7" sqref="G7:J7"/>
    </sheetView>
  </sheetViews>
  <sheetFormatPr defaultColWidth="9" defaultRowHeight="18" customHeight="1"/>
  <cols>
    <col min="1" max="1" width="6.75" style="32" bestFit="1" customWidth="1"/>
    <col min="2" max="2" width="4.625" style="32" customWidth="1"/>
    <col min="3" max="4" width="4.25" style="31" customWidth="1"/>
    <col min="5" max="5" width="5.25" style="32" customWidth="1"/>
    <col min="6" max="6" width="8.5" style="31" bestFit="1" customWidth="1"/>
    <col min="7" max="7" width="20.625" style="32" customWidth="1"/>
    <col min="8" max="9" width="7.5" style="31" customWidth="1"/>
    <col min="10" max="10" width="13.625" style="32" bestFit="1" customWidth="1"/>
    <col min="11" max="11" width="30.625" style="31" customWidth="1"/>
    <col min="12" max="12" width="22.125" style="32" bestFit="1" customWidth="1"/>
    <col min="13" max="13" width="30.625" style="31" customWidth="1"/>
    <col min="14" max="14" width="6.875" style="32" customWidth="1"/>
    <col min="15" max="15" width="7.375" style="32" customWidth="1"/>
    <col min="16" max="16" width="21.875" style="31" bestFit="1" customWidth="1"/>
    <col min="17" max="17" width="14.75" style="31" bestFit="1" customWidth="1"/>
    <col min="18" max="18" width="7.125" style="31" customWidth="1"/>
    <col min="19" max="19" width="6.75" style="31" customWidth="1"/>
    <col min="20" max="20" width="4.5" style="32" customWidth="1"/>
    <col min="21" max="21" width="7.125" style="31" bestFit="1" customWidth="1"/>
    <col min="22" max="27" width="10.625" style="31" customWidth="1"/>
    <col min="28" max="28" width="7.125" style="31" hidden="1" customWidth="1"/>
    <col min="29" max="29" width="6.625" style="31" hidden="1" customWidth="1"/>
    <col min="30" max="30" width="4.5" style="31" hidden="1" customWidth="1"/>
    <col min="31" max="31" width="7.75" style="31" hidden="1" customWidth="1"/>
    <col min="32" max="37" width="10.625" style="31" hidden="1" customWidth="1"/>
    <col min="38" max="38" width="7.125" style="31" customWidth="1"/>
    <col min="39" max="39" width="6.625" style="31" customWidth="1"/>
    <col min="40" max="40" width="4.5" style="31" customWidth="1"/>
    <col min="41" max="41" width="7.75" style="31" customWidth="1"/>
    <col min="42" max="47" width="10.625" style="31" customWidth="1"/>
    <col min="48" max="49" width="6.625" style="31" customWidth="1"/>
    <col min="50" max="50" width="4.5" style="31" customWidth="1"/>
    <col min="51" max="51" width="7.75" style="31" customWidth="1"/>
    <col min="52" max="57" width="10.625" style="31" customWidth="1"/>
    <col min="58" max="59" width="6.625" style="31" customWidth="1"/>
    <col min="60" max="60" width="4.5" style="31" customWidth="1"/>
    <col min="61" max="61" width="7.75" style="31" customWidth="1"/>
    <col min="62" max="67" width="10.625" style="31" customWidth="1"/>
    <col min="68" max="69" width="6.625" style="31" customWidth="1"/>
    <col min="70" max="70" width="4.5" style="31" customWidth="1"/>
    <col min="71" max="71" width="7.75" style="31" customWidth="1"/>
    <col min="72" max="77" width="10.625" style="31" customWidth="1"/>
    <col min="78" max="79" width="6.625" style="31" customWidth="1"/>
    <col min="80" max="80" width="4.5" style="31" customWidth="1"/>
    <col min="81" max="81" width="7.75" style="31" customWidth="1"/>
    <col min="82" max="87" width="10.625" style="31" customWidth="1"/>
    <col min="88" max="88" width="4.5" style="31" customWidth="1"/>
    <col min="89" max="89" width="7.75" style="31" customWidth="1"/>
    <col min="90" max="93" width="10.625" style="31" customWidth="1"/>
    <col min="94" max="95" width="6.625" style="31" customWidth="1"/>
    <col min="96" max="96" width="4.5" style="31" customWidth="1"/>
    <col min="97" max="97" width="7.75" style="31" customWidth="1"/>
    <col min="98" max="103" width="10.625" style="31" customWidth="1"/>
    <col min="104" max="105" width="6.625" style="31" customWidth="1"/>
    <col min="106" max="106" width="4.5" style="31" customWidth="1"/>
    <col min="107" max="107" width="7.75" style="31" customWidth="1"/>
    <col min="108" max="113" width="10.625" style="31" customWidth="1"/>
    <col min="114" max="115" width="6.625" style="31" customWidth="1"/>
    <col min="116" max="116" width="4.5" style="31" customWidth="1"/>
    <col min="117" max="117" width="7.75" style="31" customWidth="1"/>
    <col min="118" max="123" width="10.625" style="31" customWidth="1"/>
    <col min="124" max="125" width="6.625" style="31" customWidth="1"/>
    <col min="126" max="126" width="4.5" style="31" customWidth="1"/>
    <col min="127" max="127" width="7.75" style="31" customWidth="1"/>
    <col min="128" max="133" width="10.625" style="31" customWidth="1"/>
    <col min="134" max="135" width="6.625" style="31" customWidth="1"/>
    <col min="136" max="136" width="4.5" style="31" customWidth="1"/>
    <col min="137" max="137" width="7.75" style="31" customWidth="1"/>
    <col min="138" max="143" width="10.625" style="31" customWidth="1"/>
    <col min="144" max="144" width="4.5" style="31" customWidth="1"/>
    <col min="145" max="145" width="6.625" style="31" customWidth="1"/>
    <col min="146" max="149" width="10.625" style="31" customWidth="1"/>
    <col min="150" max="150" width="4.375" style="31" customWidth="1"/>
    <col min="151" max="151" width="7.375" style="31" customWidth="1"/>
    <col min="152" max="155" width="10.625" style="31" customWidth="1"/>
    <col min="156" max="156" width="6.75" style="31" customWidth="1"/>
    <col min="157" max="157" width="4.5" style="31" customWidth="1"/>
    <col min="158" max="158" width="7.75" style="31" customWidth="1"/>
    <col min="159" max="168" width="10.625" style="31" customWidth="1"/>
    <col min="169" max="170" width="10.625" style="31" hidden="1" customWidth="1"/>
    <col min="171" max="194" width="10.625" style="31" customWidth="1"/>
    <col min="195" max="195" width="30.625" style="31" customWidth="1"/>
    <col min="196" max="16384" width="9" style="31"/>
  </cols>
  <sheetData>
    <row r="1" spans="1:195" ht="18" customHeight="1" thickBot="1">
      <c r="B1" s="31"/>
      <c r="C1" s="1" t="s">
        <v>281</v>
      </c>
      <c r="E1" s="31"/>
      <c r="N1" s="31"/>
      <c r="O1" s="31"/>
      <c r="AX1" s="33"/>
      <c r="AY1" s="33"/>
      <c r="AZ1" s="33"/>
      <c r="BH1" s="33"/>
      <c r="BI1" s="33"/>
      <c r="BJ1" s="33"/>
      <c r="BR1" s="33"/>
      <c r="BS1" s="33"/>
      <c r="BT1" s="33"/>
      <c r="CB1" s="33"/>
      <c r="CC1" s="33"/>
      <c r="CD1" s="33"/>
      <c r="CJ1" s="33"/>
      <c r="CK1" s="33"/>
      <c r="CR1" s="33"/>
      <c r="CS1" s="33"/>
      <c r="CT1" s="33"/>
      <c r="DB1" s="33"/>
      <c r="DC1" s="33"/>
      <c r="DD1" s="33"/>
      <c r="DL1" s="33"/>
      <c r="DM1" s="33"/>
      <c r="DN1" s="33"/>
      <c r="DV1" s="33"/>
      <c r="DW1" s="33"/>
      <c r="DX1" s="33"/>
      <c r="EF1" s="33"/>
      <c r="EG1" s="33"/>
      <c r="EH1" s="33"/>
      <c r="EN1" s="33"/>
      <c r="EO1" s="33"/>
      <c r="ET1" s="33"/>
      <c r="EU1" s="33"/>
      <c r="FA1" s="33"/>
      <c r="FB1" s="33"/>
    </row>
    <row r="2" spans="1:195" ht="18" customHeight="1" thickBot="1">
      <c r="A2" s="31"/>
      <c r="B2" s="31"/>
      <c r="E2" s="31"/>
      <c r="L2" s="303"/>
      <c r="O2" s="235"/>
      <c r="P2" s="398" t="s">
        <v>190</v>
      </c>
      <c r="AX2" s="33"/>
      <c r="AY2" s="33"/>
      <c r="AZ2" s="33"/>
      <c r="BH2" s="33"/>
      <c r="BI2" s="33"/>
      <c r="BJ2" s="33"/>
      <c r="BR2" s="33"/>
      <c r="BS2" s="33"/>
      <c r="BT2" s="33"/>
      <c r="CB2" s="33"/>
      <c r="CC2" s="33"/>
      <c r="CD2" s="33"/>
      <c r="CJ2" s="33"/>
      <c r="CK2" s="33"/>
      <c r="CR2" s="33"/>
      <c r="CS2" s="33"/>
      <c r="CT2" s="33"/>
      <c r="DB2" s="33"/>
      <c r="DC2" s="33"/>
      <c r="DD2" s="33"/>
      <c r="DL2" s="33"/>
      <c r="DM2" s="33"/>
      <c r="DN2" s="33"/>
      <c r="DV2" s="33"/>
      <c r="DW2" s="33"/>
      <c r="DX2" s="33"/>
      <c r="EF2" s="33"/>
      <c r="EG2" s="33"/>
      <c r="EH2" s="33"/>
      <c r="EN2" s="33"/>
      <c r="EO2" s="33"/>
      <c r="ET2" s="33"/>
      <c r="EU2" s="33"/>
      <c r="FA2" s="33"/>
      <c r="FB2" s="33"/>
    </row>
    <row r="3" spans="1:195" ht="18" customHeight="1" thickBot="1">
      <c r="B3" s="301"/>
      <c r="C3" s="301" t="s">
        <v>90</v>
      </c>
      <c r="D3" s="301"/>
      <c r="E3" s="301"/>
      <c r="F3" s="301"/>
      <c r="G3" s="301"/>
      <c r="H3" s="301"/>
      <c r="I3" s="301"/>
      <c r="K3" s="485">
        <f>+'申請用入力(①本体) '!K3</f>
        <v>0</v>
      </c>
      <c r="L3" s="486">
        <f>+'申請用入力(①本体) '!L3</f>
        <v>0</v>
      </c>
      <c r="O3" s="63"/>
      <c r="P3" s="399"/>
      <c r="AX3" s="33"/>
      <c r="AY3" s="33"/>
      <c r="AZ3" s="33"/>
      <c r="BH3" s="33"/>
      <c r="BI3" s="33"/>
      <c r="BJ3" s="33"/>
      <c r="BR3" s="33"/>
      <c r="BS3" s="33"/>
      <c r="BT3" s="33"/>
      <c r="CB3" s="33"/>
      <c r="CC3" s="33"/>
      <c r="CD3" s="33"/>
      <c r="CJ3" s="33"/>
      <c r="CK3" s="33"/>
      <c r="CR3" s="33"/>
      <c r="CS3" s="33"/>
      <c r="CT3" s="33"/>
      <c r="DB3" s="33"/>
      <c r="DC3" s="33"/>
      <c r="DD3" s="33"/>
      <c r="DL3" s="33"/>
      <c r="DM3" s="33"/>
      <c r="DN3" s="33"/>
      <c r="DV3" s="33"/>
      <c r="DW3" s="33"/>
      <c r="DX3" s="33"/>
      <c r="EF3" s="33"/>
      <c r="EG3" s="33"/>
      <c r="EH3" s="33"/>
      <c r="EN3" s="33"/>
      <c r="EO3" s="33"/>
      <c r="ET3" s="33"/>
      <c r="EU3" s="33"/>
      <c r="FA3" s="33"/>
      <c r="FB3" s="33"/>
    </row>
    <row r="4" spans="1:195" ht="18" customHeight="1">
      <c r="B4" s="302"/>
      <c r="C4" s="302" t="s">
        <v>137</v>
      </c>
      <c r="D4" s="302"/>
      <c r="E4" s="302"/>
      <c r="F4" s="302"/>
      <c r="G4" s="302"/>
      <c r="H4" s="302"/>
      <c r="I4" s="302"/>
      <c r="O4" s="236"/>
      <c r="P4" s="400" t="s">
        <v>191</v>
      </c>
      <c r="AX4" s="33"/>
      <c r="AY4" s="33"/>
      <c r="AZ4" s="33"/>
      <c r="BH4" s="33"/>
      <c r="BI4" s="33"/>
      <c r="BJ4" s="33"/>
      <c r="BR4" s="33"/>
      <c r="BS4" s="33"/>
      <c r="BT4" s="33"/>
      <c r="CB4" s="33"/>
      <c r="CC4" s="33"/>
      <c r="CD4" s="33"/>
      <c r="CJ4" s="33"/>
      <c r="CK4" s="33"/>
      <c r="CR4" s="33"/>
      <c r="CS4" s="33"/>
      <c r="CT4" s="33"/>
      <c r="DB4" s="33"/>
      <c r="DC4" s="33"/>
      <c r="DD4" s="33"/>
      <c r="DL4" s="33"/>
      <c r="DM4" s="33"/>
      <c r="DN4" s="33"/>
      <c r="DV4" s="33"/>
      <c r="DW4" s="33"/>
      <c r="DX4" s="33"/>
      <c r="EF4" s="33"/>
      <c r="EG4" s="33"/>
      <c r="EH4" s="33"/>
      <c r="EN4" s="33"/>
      <c r="EO4" s="33"/>
      <c r="ET4" s="33"/>
      <c r="EU4" s="33"/>
      <c r="FA4" s="33"/>
      <c r="FB4" s="33"/>
    </row>
    <row r="5" spans="1:195" ht="18" customHeight="1" thickBot="1">
      <c r="A5" s="31"/>
      <c r="B5" s="31"/>
      <c r="E5" s="31"/>
      <c r="O5" s="63"/>
      <c r="P5" s="399"/>
    </row>
    <row r="6" spans="1:195" ht="18" customHeight="1" thickBot="1">
      <c r="C6" s="715" t="s">
        <v>91</v>
      </c>
      <c r="D6" s="716"/>
      <c r="E6" s="716"/>
      <c r="F6" s="717"/>
      <c r="G6" s="724" t="s">
        <v>92</v>
      </c>
      <c r="H6" s="725"/>
      <c r="I6" s="725"/>
      <c r="J6" s="726"/>
      <c r="O6" s="237"/>
      <c r="P6" s="401" t="s">
        <v>192</v>
      </c>
    </row>
    <row r="7" spans="1:195" ht="18" customHeight="1" thickBot="1">
      <c r="B7" s="310"/>
      <c r="C7" s="718" t="s">
        <v>249</v>
      </c>
      <c r="D7" s="719"/>
      <c r="E7" s="719"/>
      <c r="F7" s="720"/>
      <c r="G7" s="806">
        <f>+'申請用入力(①本体) '!G7:J7</f>
        <v>0</v>
      </c>
      <c r="H7" s="807"/>
      <c r="I7" s="807"/>
      <c r="J7" s="808"/>
    </row>
    <row r="8" spans="1:195" ht="18" customHeight="1" thickBot="1"/>
    <row r="9" spans="1:195" ht="18" customHeight="1">
      <c r="A9" s="654" t="s">
        <v>139</v>
      </c>
      <c r="B9" s="654" t="s">
        <v>296</v>
      </c>
      <c r="C9" s="603" t="s">
        <v>93</v>
      </c>
      <c r="D9" s="659"/>
      <c r="E9" s="661" t="s">
        <v>94</v>
      </c>
      <c r="F9" s="662"/>
      <c r="G9" s="544" t="s">
        <v>95</v>
      </c>
      <c r="H9" s="793" t="s">
        <v>96</v>
      </c>
      <c r="I9" s="544" t="s">
        <v>304</v>
      </c>
      <c r="J9" s="559" t="s">
        <v>97</v>
      </c>
      <c r="K9" s="560"/>
      <c r="L9" s="559" t="s">
        <v>98</v>
      </c>
      <c r="M9" s="790"/>
      <c r="N9" s="435"/>
      <c r="O9" s="464"/>
      <c r="P9" s="642" t="s">
        <v>99</v>
      </c>
      <c r="Q9" s="647" t="s">
        <v>201</v>
      </c>
      <c r="R9" s="422"/>
      <c r="S9" s="38"/>
      <c r="T9" s="37"/>
      <c r="U9" s="37"/>
      <c r="V9" s="37"/>
      <c r="W9" s="38"/>
      <c r="X9" s="38"/>
      <c r="Y9" s="38"/>
      <c r="Z9" s="38"/>
      <c r="AA9" s="38" t="s">
        <v>100</v>
      </c>
      <c r="AB9" s="38"/>
      <c r="AC9" s="38"/>
      <c r="AD9" s="38"/>
      <c r="AE9" s="37"/>
      <c r="AF9" s="37"/>
      <c r="AG9" s="38"/>
      <c r="AH9" s="38"/>
      <c r="AI9" s="38"/>
      <c r="AJ9" s="38"/>
      <c r="AK9" s="38"/>
      <c r="AL9" s="38"/>
      <c r="AM9" s="38"/>
      <c r="AN9" s="38"/>
      <c r="AO9" s="37"/>
      <c r="AP9" s="37"/>
      <c r="AQ9" s="38"/>
      <c r="AR9" s="38"/>
      <c r="AS9" s="38"/>
      <c r="AT9" s="38"/>
      <c r="AU9" s="38"/>
      <c r="AV9" s="38"/>
      <c r="AW9" s="38"/>
      <c r="AX9" s="38"/>
      <c r="AY9" s="37"/>
      <c r="AZ9" s="37"/>
      <c r="BA9" s="38"/>
      <c r="BB9" s="38"/>
      <c r="BC9" s="38"/>
      <c r="BD9" s="38"/>
      <c r="BE9" s="38"/>
      <c r="BF9" s="38"/>
      <c r="BG9" s="38"/>
      <c r="BH9" s="38"/>
      <c r="BI9" s="37"/>
      <c r="BJ9" s="37"/>
      <c r="BK9" s="38"/>
      <c r="BL9" s="38"/>
      <c r="BM9" s="38"/>
      <c r="BN9" s="38"/>
      <c r="BO9" s="38"/>
      <c r="BP9" s="38"/>
      <c r="BQ9" s="38"/>
      <c r="BR9" s="38"/>
      <c r="BS9" s="37"/>
      <c r="BT9" s="37"/>
      <c r="BU9" s="38"/>
      <c r="BV9" s="38"/>
      <c r="BW9" s="38"/>
      <c r="BX9" s="38"/>
      <c r="BY9" s="38"/>
      <c r="BZ9" s="38"/>
      <c r="CA9" s="38"/>
      <c r="CB9" s="38"/>
      <c r="CC9" s="37"/>
      <c r="CD9" s="37"/>
      <c r="CE9" s="38"/>
      <c r="CF9" s="38"/>
      <c r="CG9" s="38"/>
      <c r="CH9" s="38"/>
      <c r="CI9" s="38"/>
      <c r="CJ9" s="38"/>
      <c r="CK9" s="37"/>
      <c r="CL9" s="38"/>
      <c r="CM9" s="38"/>
      <c r="CN9" s="38"/>
      <c r="CO9" s="38"/>
      <c r="CP9" s="38"/>
      <c r="CQ9" s="38"/>
      <c r="CR9" s="38"/>
      <c r="CS9" s="37"/>
      <c r="CT9" s="37"/>
      <c r="CU9" s="38"/>
      <c r="CV9" s="38"/>
      <c r="CW9" s="38"/>
      <c r="CX9" s="38"/>
      <c r="CY9" s="38"/>
      <c r="CZ9" s="38"/>
      <c r="DA9" s="38"/>
      <c r="DB9" s="38"/>
      <c r="DC9" s="37"/>
      <c r="DD9" s="37"/>
      <c r="DE9" s="38"/>
      <c r="DF9" s="38"/>
      <c r="DG9" s="38"/>
      <c r="DH9" s="38"/>
      <c r="DI9" s="38"/>
      <c r="DJ9" s="38"/>
      <c r="DK9" s="38"/>
      <c r="DL9" s="38"/>
      <c r="DM9" s="37"/>
      <c r="DN9" s="37"/>
      <c r="DO9" s="38"/>
      <c r="DP9" s="38"/>
      <c r="DQ9" s="38"/>
      <c r="DR9" s="38"/>
      <c r="DS9" s="38"/>
      <c r="DT9" s="38"/>
      <c r="DU9" s="38"/>
      <c r="DV9" s="38"/>
      <c r="DW9" s="37"/>
      <c r="DX9" s="37"/>
      <c r="DY9" s="38"/>
      <c r="DZ9" s="38"/>
      <c r="EA9" s="38"/>
      <c r="EB9" s="38"/>
      <c r="EC9" s="38"/>
      <c r="ED9" s="38"/>
      <c r="EE9" s="38"/>
      <c r="EF9" s="38"/>
      <c r="EG9" s="37"/>
      <c r="EH9" s="37"/>
      <c r="EI9" s="38"/>
      <c r="EJ9" s="38"/>
      <c r="EK9" s="38"/>
      <c r="EL9" s="38"/>
      <c r="EM9" s="38"/>
      <c r="EN9" s="38"/>
      <c r="EO9" s="37"/>
      <c r="EP9" s="38"/>
      <c r="EQ9" s="38"/>
      <c r="ER9" s="38"/>
      <c r="ES9" s="380"/>
      <c r="ET9" s="600" t="s">
        <v>101</v>
      </c>
      <c r="EU9" s="601"/>
      <c r="EV9" s="601"/>
      <c r="EW9" s="601"/>
      <c r="EX9" s="601"/>
      <c r="EY9" s="604"/>
      <c r="EZ9" s="600" t="s">
        <v>102</v>
      </c>
      <c r="FA9" s="601"/>
      <c r="FB9" s="601"/>
      <c r="FC9" s="601"/>
      <c r="FD9" s="601"/>
      <c r="FE9" s="601"/>
      <c r="FF9" s="601"/>
      <c r="FG9" s="603" t="s">
        <v>103</v>
      </c>
      <c r="FH9" s="601"/>
      <c r="FI9" s="601"/>
      <c r="FJ9" s="604"/>
      <c r="FK9" s="603" t="s">
        <v>104</v>
      </c>
      <c r="FL9" s="606"/>
      <c r="FM9" s="606"/>
      <c r="FN9" s="606"/>
      <c r="FO9" s="606"/>
      <c r="FP9" s="606"/>
      <c r="FQ9" s="606"/>
      <c r="FR9" s="606"/>
      <c r="FS9" s="606"/>
      <c r="FT9" s="606"/>
      <c r="FU9" s="606"/>
      <c r="FV9" s="606"/>
      <c r="FW9" s="606"/>
      <c r="FX9" s="606"/>
      <c r="FY9" s="606"/>
      <c r="FZ9" s="606"/>
      <c r="GA9" s="606"/>
      <c r="GB9" s="606"/>
      <c r="GC9" s="606"/>
      <c r="GD9" s="606"/>
      <c r="GE9" s="606"/>
      <c r="GF9" s="606"/>
      <c r="GG9" s="606"/>
      <c r="GH9" s="606"/>
      <c r="GI9" s="606"/>
      <c r="GJ9" s="606"/>
      <c r="GK9" s="606"/>
      <c r="GL9" s="607"/>
      <c r="GM9" s="582" t="s">
        <v>105</v>
      </c>
    </row>
    <row r="10" spans="1:195" ht="18" customHeight="1">
      <c r="A10" s="655"/>
      <c r="B10" s="655"/>
      <c r="C10" s="657"/>
      <c r="D10" s="788"/>
      <c r="E10" s="663"/>
      <c r="F10" s="664"/>
      <c r="G10" s="545"/>
      <c r="H10" s="794"/>
      <c r="I10" s="545"/>
      <c r="J10" s="796" t="s">
        <v>157</v>
      </c>
      <c r="K10" s="626" t="s">
        <v>106</v>
      </c>
      <c r="L10" s="797" t="s">
        <v>175</v>
      </c>
      <c r="M10" s="791" t="s">
        <v>106</v>
      </c>
      <c r="N10" s="785" t="s">
        <v>290</v>
      </c>
      <c r="O10" s="775" t="s">
        <v>115</v>
      </c>
      <c r="P10" s="589"/>
      <c r="Q10" s="646"/>
      <c r="R10" s="434"/>
      <c r="S10" s="630"/>
      <c r="T10" s="630"/>
      <c r="U10" s="630"/>
      <c r="V10" s="630"/>
      <c r="W10" s="630"/>
      <c r="X10" s="630"/>
      <c r="Y10" s="630"/>
      <c r="Z10" s="630"/>
      <c r="AA10" s="630"/>
      <c r="AB10" s="630"/>
      <c r="AC10" s="630"/>
      <c r="AD10" s="630"/>
      <c r="AE10" s="630"/>
      <c r="AF10" s="630"/>
      <c r="AG10" s="630"/>
      <c r="AH10" s="630"/>
      <c r="AI10" s="630"/>
      <c r="AJ10" s="630"/>
      <c r="AK10" s="631"/>
      <c r="AL10" s="585" t="s">
        <v>108</v>
      </c>
      <c r="AM10" s="778"/>
      <c r="AN10" s="778"/>
      <c r="AO10" s="778"/>
      <c r="AP10" s="778"/>
      <c r="AQ10" s="778"/>
      <c r="AR10" s="778"/>
      <c r="AS10" s="778"/>
      <c r="AT10" s="778"/>
      <c r="AU10" s="779"/>
      <c r="AV10" s="452"/>
      <c r="AW10" s="34"/>
      <c r="AX10" s="34"/>
      <c r="AY10" s="34"/>
      <c r="AZ10" s="34"/>
      <c r="BA10" s="34"/>
      <c r="BB10" s="34"/>
      <c r="BC10" s="34"/>
      <c r="BD10" s="34"/>
      <c r="BE10" s="34"/>
      <c r="BF10" s="452"/>
      <c r="BG10" s="34"/>
      <c r="BH10" s="34"/>
      <c r="BI10" s="34"/>
      <c r="BJ10" s="34"/>
      <c r="BK10" s="34"/>
      <c r="BL10" s="34"/>
      <c r="BM10" s="34" t="s">
        <v>109</v>
      </c>
      <c r="BN10" s="34"/>
      <c r="BO10" s="34"/>
      <c r="BP10" s="452"/>
      <c r="BQ10" s="34"/>
      <c r="BR10" s="34"/>
      <c r="BS10" s="34"/>
      <c r="BT10" s="34"/>
      <c r="BU10" s="34"/>
      <c r="BV10" s="34"/>
      <c r="BW10" s="34"/>
      <c r="BX10" s="34"/>
      <c r="BY10" s="34"/>
      <c r="BZ10" s="452"/>
      <c r="CA10" s="34"/>
      <c r="CB10" s="34"/>
      <c r="CC10" s="34"/>
      <c r="CD10" s="34"/>
      <c r="CE10" s="34"/>
      <c r="CF10" s="34"/>
      <c r="CG10" s="34"/>
      <c r="CH10" s="34"/>
      <c r="CI10" s="35"/>
      <c r="CJ10" s="585" t="s">
        <v>110</v>
      </c>
      <c r="CK10" s="569"/>
      <c r="CL10" s="569"/>
      <c r="CM10" s="569"/>
      <c r="CN10" s="569"/>
      <c r="CO10" s="571"/>
      <c r="CP10" s="528" t="s">
        <v>7</v>
      </c>
      <c r="CQ10" s="751"/>
      <c r="CR10" s="751"/>
      <c r="CS10" s="751"/>
      <c r="CT10" s="751"/>
      <c r="CU10" s="751"/>
      <c r="CV10" s="751"/>
      <c r="CW10" s="751"/>
      <c r="CX10" s="751"/>
      <c r="CY10" s="752"/>
      <c r="CZ10" s="528" t="s">
        <v>8</v>
      </c>
      <c r="DA10" s="756"/>
      <c r="DB10" s="756"/>
      <c r="DC10" s="756"/>
      <c r="DD10" s="756"/>
      <c r="DE10" s="756"/>
      <c r="DF10" s="756"/>
      <c r="DG10" s="756"/>
      <c r="DH10" s="756"/>
      <c r="DI10" s="757"/>
      <c r="DJ10" s="457"/>
      <c r="DK10" s="35"/>
      <c r="DL10" s="34"/>
      <c r="DM10" s="34"/>
      <c r="DN10" s="34"/>
      <c r="DO10" s="34"/>
      <c r="DP10" s="34"/>
      <c r="DQ10" s="34"/>
      <c r="DR10" s="34"/>
      <c r="DS10" s="35" t="s">
        <v>111</v>
      </c>
      <c r="DT10" s="433"/>
      <c r="DU10" s="34"/>
      <c r="DV10" s="34"/>
      <c r="DW10" s="34"/>
      <c r="DX10" s="34"/>
      <c r="DY10" s="34"/>
      <c r="DZ10" s="34"/>
      <c r="EA10" s="34"/>
      <c r="EB10" s="34"/>
      <c r="EC10" s="34"/>
      <c r="ED10" s="433"/>
      <c r="EE10" s="34"/>
      <c r="EF10" s="34"/>
      <c r="EG10" s="34"/>
      <c r="EH10" s="34"/>
      <c r="EI10" s="34"/>
      <c r="EJ10" s="34"/>
      <c r="EK10" s="34"/>
      <c r="EL10" s="34"/>
      <c r="EM10" s="34"/>
      <c r="EN10" s="585" t="s">
        <v>112</v>
      </c>
      <c r="EO10" s="569"/>
      <c r="EP10" s="569"/>
      <c r="EQ10" s="569"/>
      <c r="ER10" s="569"/>
      <c r="ES10" s="571"/>
      <c r="ET10" s="602"/>
      <c r="EU10" s="575"/>
      <c r="EV10" s="575"/>
      <c r="EW10" s="575"/>
      <c r="EX10" s="575"/>
      <c r="EY10" s="605"/>
      <c r="EZ10" s="602"/>
      <c r="FA10" s="575"/>
      <c r="FB10" s="575"/>
      <c r="FC10" s="575"/>
      <c r="FD10" s="575"/>
      <c r="FE10" s="575"/>
      <c r="FF10" s="575"/>
      <c r="FG10" s="602"/>
      <c r="FH10" s="575"/>
      <c r="FI10" s="575"/>
      <c r="FJ10" s="605"/>
      <c r="FK10" s="589" t="s">
        <v>113</v>
      </c>
      <c r="FL10" s="590"/>
      <c r="FM10" s="590"/>
      <c r="FN10" s="590"/>
      <c r="FO10" s="590"/>
      <c r="FP10" s="590"/>
      <c r="FQ10" s="590"/>
      <c r="FR10" s="590"/>
      <c r="FS10" s="590"/>
      <c r="FT10" s="590"/>
      <c r="FU10" s="590"/>
      <c r="FV10" s="590"/>
      <c r="FW10" s="590"/>
      <c r="FX10" s="590"/>
      <c r="FY10" s="590"/>
      <c r="FZ10" s="590"/>
      <c r="GA10" s="590"/>
      <c r="GB10" s="590"/>
      <c r="GC10" s="590"/>
      <c r="GD10" s="590"/>
      <c r="GE10" s="590"/>
      <c r="GF10" s="590"/>
      <c r="GG10" s="590"/>
      <c r="GH10" s="590"/>
      <c r="GI10" s="590"/>
      <c r="GJ10" s="591"/>
      <c r="GK10" s="592" t="s">
        <v>114</v>
      </c>
      <c r="GL10" s="593"/>
      <c r="GM10" s="583"/>
    </row>
    <row r="11" spans="1:195" ht="18" customHeight="1">
      <c r="A11" s="655"/>
      <c r="B11" s="655"/>
      <c r="C11" s="657"/>
      <c r="D11" s="802" t="s">
        <v>254</v>
      </c>
      <c r="E11" s="663"/>
      <c r="F11" s="664"/>
      <c r="G11" s="545"/>
      <c r="H11" s="794"/>
      <c r="I11" s="545"/>
      <c r="J11" s="545"/>
      <c r="K11" s="545"/>
      <c r="L11" s="545"/>
      <c r="M11" s="791"/>
      <c r="N11" s="786"/>
      <c r="O11" s="776"/>
      <c r="P11" s="589"/>
      <c r="Q11" s="646" t="s">
        <v>202</v>
      </c>
      <c r="R11" s="586" t="s">
        <v>116</v>
      </c>
      <c r="S11" s="784"/>
      <c r="T11" s="784"/>
      <c r="U11" s="784"/>
      <c r="V11" s="784"/>
      <c r="W11" s="784"/>
      <c r="X11" s="784"/>
      <c r="Y11" s="784"/>
      <c r="Z11" s="784"/>
      <c r="AA11" s="784"/>
      <c r="AB11" s="783" t="s">
        <v>117</v>
      </c>
      <c r="AC11" s="579"/>
      <c r="AD11" s="579"/>
      <c r="AE11" s="579"/>
      <c r="AF11" s="579"/>
      <c r="AG11" s="579"/>
      <c r="AH11" s="579"/>
      <c r="AI11" s="579"/>
      <c r="AJ11" s="579"/>
      <c r="AK11" s="599"/>
      <c r="AL11" s="780"/>
      <c r="AM11" s="781"/>
      <c r="AN11" s="781"/>
      <c r="AO11" s="781"/>
      <c r="AP11" s="781"/>
      <c r="AQ11" s="781"/>
      <c r="AR11" s="781"/>
      <c r="AS11" s="781"/>
      <c r="AT11" s="781"/>
      <c r="AU11" s="782"/>
      <c r="AV11" s="534" t="s">
        <v>213</v>
      </c>
      <c r="AW11" s="581"/>
      <c r="AX11" s="581"/>
      <c r="AY11" s="581"/>
      <c r="AZ11" s="581"/>
      <c r="BA11" s="581"/>
      <c r="BB11" s="581"/>
      <c r="BC11" s="581"/>
      <c r="BD11" s="581"/>
      <c r="BE11" s="638"/>
      <c r="BF11" s="534" t="s">
        <v>15</v>
      </c>
      <c r="BG11" s="630"/>
      <c r="BH11" s="630"/>
      <c r="BI11" s="630"/>
      <c r="BJ11" s="630"/>
      <c r="BK11" s="630"/>
      <c r="BL11" s="630"/>
      <c r="BM11" s="630"/>
      <c r="BN11" s="630"/>
      <c r="BO11" s="631"/>
      <c r="BP11" s="534" t="s">
        <v>217</v>
      </c>
      <c r="BQ11" s="581"/>
      <c r="BR11" s="581"/>
      <c r="BS11" s="581"/>
      <c r="BT11" s="581"/>
      <c r="BU11" s="581"/>
      <c r="BV11" s="581"/>
      <c r="BW11" s="581"/>
      <c r="BX11" s="581"/>
      <c r="BY11" s="638"/>
      <c r="BZ11" s="534" t="s">
        <v>6</v>
      </c>
      <c r="CA11" s="630"/>
      <c r="CB11" s="630"/>
      <c r="CC11" s="630"/>
      <c r="CD11" s="630"/>
      <c r="CE11" s="630"/>
      <c r="CF11" s="630"/>
      <c r="CG11" s="630"/>
      <c r="CH11" s="630"/>
      <c r="CI11" s="631"/>
      <c r="CJ11" s="586"/>
      <c r="CK11" s="587"/>
      <c r="CL11" s="587"/>
      <c r="CM11" s="587"/>
      <c r="CN11" s="587"/>
      <c r="CO11" s="588"/>
      <c r="CP11" s="753"/>
      <c r="CQ11" s="754"/>
      <c r="CR11" s="754"/>
      <c r="CS11" s="754"/>
      <c r="CT11" s="754"/>
      <c r="CU11" s="754"/>
      <c r="CV11" s="754"/>
      <c r="CW11" s="754"/>
      <c r="CX11" s="754"/>
      <c r="CY11" s="755"/>
      <c r="CZ11" s="758"/>
      <c r="DA11" s="759"/>
      <c r="DB11" s="759"/>
      <c r="DC11" s="759"/>
      <c r="DD11" s="759"/>
      <c r="DE11" s="759"/>
      <c r="DF11" s="759"/>
      <c r="DG11" s="759"/>
      <c r="DH11" s="759"/>
      <c r="DI11" s="760"/>
      <c r="DJ11" s="534" t="s">
        <v>9</v>
      </c>
      <c r="DK11" s="581"/>
      <c r="DL11" s="581"/>
      <c r="DM11" s="581"/>
      <c r="DN11" s="581"/>
      <c r="DO11" s="581"/>
      <c r="DP11" s="581"/>
      <c r="DQ11" s="581"/>
      <c r="DR11" s="581"/>
      <c r="DS11" s="638"/>
      <c r="DT11" s="534" t="s">
        <v>223</v>
      </c>
      <c r="DU11" s="630"/>
      <c r="DV11" s="630"/>
      <c r="DW11" s="630"/>
      <c r="DX11" s="630"/>
      <c r="DY11" s="630"/>
      <c r="DZ11" s="630"/>
      <c r="EA11" s="630"/>
      <c r="EB11" s="630"/>
      <c r="EC11" s="631"/>
      <c r="ED11" s="534" t="s">
        <v>225</v>
      </c>
      <c r="EE11" s="581"/>
      <c r="EF11" s="581"/>
      <c r="EG11" s="581"/>
      <c r="EH11" s="581"/>
      <c r="EI11" s="581"/>
      <c r="EJ11" s="581"/>
      <c r="EK11" s="581"/>
      <c r="EL11" s="581"/>
      <c r="EM11" s="638"/>
      <c r="EN11" s="586"/>
      <c r="EO11" s="587"/>
      <c r="EP11" s="587"/>
      <c r="EQ11" s="587"/>
      <c r="ER11" s="587"/>
      <c r="ES11" s="588"/>
      <c r="ET11" s="586"/>
      <c r="EU11" s="587"/>
      <c r="EV11" s="587"/>
      <c r="EW11" s="587"/>
      <c r="EX11" s="587"/>
      <c r="EY11" s="588"/>
      <c r="EZ11" s="586"/>
      <c r="FA11" s="587"/>
      <c r="FB11" s="587"/>
      <c r="FC11" s="587"/>
      <c r="FD11" s="587"/>
      <c r="FE11" s="587"/>
      <c r="FF11" s="587"/>
      <c r="FG11" s="586"/>
      <c r="FH11" s="587"/>
      <c r="FI11" s="587"/>
      <c r="FJ11" s="588"/>
      <c r="FK11" s="615" t="s">
        <v>210</v>
      </c>
      <c r="FL11" s="609"/>
      <c r="FM11" s="617" t="s">
        <v>211</v>
      </c>
      <c r="FN11" s="612"/>
      <c r="FO11" s="617" t="s">
        <v>212</v>
      </c>
      <c r="FP11" s="612"/>
      <c r="FQ11" s="800" t="s">
        <v>214</v>
      </c>
      <c r="FR11" s="619"/>
      <c r="FS11" s="611" t="s">
        <v>216</v>
      </c>
      <c r="FT11" s="612"/>
      <c r="FU11" s="621" t="s">
        <v>218</v>
      </c>
      <c r="FV11" s="622"/>
      <c r="FW11" s="611" t="s">
        <v>219</v>
      </c>
      <c r="FX11" s="612"/>
      <c r="FY11" s="625" t="s">
        <v>220</v>
      </c>
      <c r="FZ11" s="619"/>
      <c r="GA11" s="611" t="s">
        <v>221</v>
      </c>
      <c r="GB11" s="612"/>
      <c r="GC11" s="608" t="s">
        <v>222</v>
      </c>
      <c r="GD11" s="609"/>
      <c r="GE11" s="611" t="s">
        <v>224</v>
      </c>
      <c r="GF11" s="612"/>
      <c r="GG11" s="608" t="s">
        <v>226</v>
      </c>
      <c r="GH11" s="612"/>
      <c r="GI11" s="617" t="s">
        <v>215</v>
      </c>
      <c r="GJ11" s="612"/>
      <c r="GK11" s="798"/>
      <c r="GL11" s="595"/>
      <c r="GM11" s="583"/>
    </row>
    <row r="12" spans="1:195" ht="18" customHeight="1">
      <c r="A12" s="655"/>
      <c r="B12" s="655"/>
      <c r="C12" s="657"/>
      <c r="D12" s="803"/>
      <c r="E12" s="663"/>
      <c r="F12" s="664"/>
      <c r="G12" s="545"/>
      <c r="H12" s="794"/>
      <c r="I12" s="545"/>
      <c r="J12" s="545"/>
      <c r="K12" s="545"/>
      <c r="L12" s="545"/>
      <c r="M12" s="791"/>
      <c r="N12" s="786"/>
      <c r="O12" s="776"/>
      <c r="P12" s="589"/>
      <c r="Q12" s="538"/>
      <c r="R12" s="524" t="s">
        <v>287</v>
      </c>
      <c r="S12" s="566" t="s">
        <v>118</v>
      </c>
      <c r="T12" s="572" t="s">
        <v>119</v>
      </c>
      <c r="U12" s="570" t="s">
        <v>120</v>
      </c>
      <c r="V12" s="598" t="s">
        <v>1</v>
      </c>
      <c r="W12" s="598"/>
      <c r="X12" s="598"/>
      <c r="Y12" s="578" t="s">
        <v>122</v>
      </c>
      <c r="Z12" s="579"/>
      <c r="AA12" s="579"/>
      <c r="AB12" s="526" t="s">
        <v>287</v>
      </c>
      <c r="AC12" s="566" t="s">
        <v>118</v>
      </c>
      <c r="AD12" s="572" t="s">
        <v>119</v>
      </c>
      <c r="AE12" s="569" t="s">
        <v>120</v>
      </c>
      <c r="AF12" s="578" t="s">
        <v>121</v>
      </c>
      <c r="AG12" s="579"/>
      <c r="AH12" s="580"/>
      <c r="AI12" s="578" t="s">
        <v>122</v>
      </c>
      <c r="AJ12" s="579"/>
      <c r="AK12" s="599"/>
      <c r="AL12" s="524" t="s">
        <v>287</v>
      </c>
      <c r="AM12" s="566" t="s">
        <v>118</v>
      </c>
      <c r="AN12" s="572" t="s">
        <v>119</v>
      </c>
      <c r="AO12" s="569" t="s">
        <v>120</v>
      </c>
      <c r="AP12" s="578" t="s">
        <v>121</v>
      </c>
      <c r="AQ12" s="579"/>
      <c r="AR12" s="580"/>
      <c r="AS12" s="568" t="s">
        <v>122</v>
      </c>
      <c r="AT12" s="569"/>
      <c r="AU12" s="571"/>
      <c r="AV12" s="526" t="s">
        <v>287</v>
      </c>
      <c r="AW12" s="566" t="s">
        <v>118</v>
      </c>
      <c r="AX12" s="572" t="s">
        <v>119</v>
      </c>
      <c r="AY12" s="576" t="s">
        <v>120</v>
      </c>
      <c r="AZ12" s="578" t="s">
        <v>121</v>
      </c>
      <c r="BA12" s="579"/>
      <c r="BB12" s="580"/>
      <c r="BC12" s="568" t="s">
        <v>122</v>
      </c>
      <c r="BD12" s="569"/>
      <c r="BE12" s="571"/>
      <c r="BF12" s="526" t="s">
        <v>287</v>
      </c>
      <c r="BG12" s="566" t="s">
        <v>118</v>
      </c>
      <c r="BH12" s="572" t="s">
        <v>119</v>
      </c>
      <c r="BI12" s="576" t="s">
        <v>120</v>
      </c>
      <c r="BJ12" s="578" t="s">
        <v>121</v>
      </c>
      <c r="BK12" s="579"/>
      <c r="BL12" s="580"/>
      <c r="BM12" s="568" t="s">
        <v>122</v>
      </c>
      <c r="BN12" s="569"/>
      <c r="BO12" s="571"/>
      <c r="BP12" s="526" t="s">
        <v>287</v>
      </c>
      <c r="BQ12" s="566" t="s">
        <v>118</v>
      </c>
      <c r="BR12" s="572" t="s">
        <v>119</v>
      </c>
      <c r="BS12" s="576" t="s">
        <v>120</v>
      </c>
      <c r="BT12" s="578" t="s">
        <v>121</v>
      </c>
      <c r="BU12" s="579"/>
      <c r="BV12" s="580"/>
      <c r="BW12" s="568" t="s">
        <v>122</v>
      </c>
      <c r="BX12" s="569"/>
      <c r="BY12" s="571"/>
      <c r="BZ12" s="526" t="s">
        <v>287</v>
      </c>
      <c r="CA12" s="566" t="s">
        <v>118</v>
      </c>
      <c r="CB12" s="572" t="s">
        <v>119</v>
      </c>
      <c r="CC12" s="576" t="s">
        <v>120</v>
      </c>
      <c r="CD12" s="578" t="s">
        <v>121</v>
      </c>
      <c r="CE12" s="579"/>
      <c r="CF12" s="580"/>
      <c r="CG12" s="568" t="s">
        <v>122</v>
      </c>
      <c r="CH12" s="569"/>
      <c r="CI12" s="569"/>
      <c r="CJ12" s="639" t="s">
        <v>119</v>
      </c>
      <c r="CK12" s="576" t="s">
        <v>120</v>
      </c>
      <c r="CL12" s="60" t="s">
        <v>121</v>
      </c>
      <c r="CM12" s="568" t="s">
        <v>122</v>
      </c>
      <c r="CN12" s="569"/>
      <c r="CO12" s="571"/>
      <c r="CP12" s="526" t="s">
        <v>287</v>
      </c>
      <c r="CQ12" s="566" t="s">
        <v>118</v>
      </c>
      <c r="CR12" s="572" t="s">
        <v>119</v>
      </c>
      <c r="CS12" s="576" t="s">
        <v>120</v>
      </c>
      <c r="CT12" s="578" t="s">
        <v>121</v>
      </c>
      <c r="CU12" s="579"/>
      <c r="CV12" s="580"/>
      <c r="CW12" s="568" t="s">
        <v>122</v>
      </c>
      <c r="CX12" s="569"/>
      <c r="CY12" s="571"/>
      <c r="CZ12" s="526" t="s">
        <v>287</v>
      </c>
      <c r="DA12" s="566" t="s">
        <v>118</v>
      </c>
      <c r="DB12" s="572" t="s">
        <v>119</v>
      </c>
      <c r="DC12" s="576" t="s">
        <v>120</v>
      </c>
      <c r="DD12" s="578" t="s">
        <v>121</v>
      </c>
      <c r="DE12" s="579"/>
      <c r="DF12" s="580"/>
      <c r="DG12" s="568" t="s">
        <v>122</v>
      </c>
      <c r="DH12" s="569"/>
      <c r="DI12" s="569"/>
      <c r="DJ12" s="526" t="s">
        <v>287</v>
      </c>
      <c r="DK12" s="566" t="s">
        <v>118</v>
      </c>
      <c r="DL12" s="572" t="s">
        <v>119</v>
      </c>
      <c r="DM12" s="576" t="s">
        <v>120</v>
      </c>
      <c r="DN12" s="578" t="s">
        <v>121</v>
      </c>
      <c r="DO12" s="579"/>
      <c r="DP12" s="580"/>
      <c r="DQ12" s="568" t="s">
        <v>122</v>
      </c>
      <c r="DR12" s="569"/>
      <c r="DS12" s="571"/>
      <c r="DT12" s="526" t="s">
        <v>287</v>
      </c>
      <c r="DU12" s="566" t="s">
        <v>118</v>
      </c>
      <c r="DV12" s="572" t="s">
        <v>119</v>
      </c>
      <c r="DW12" s="576" t="s">
        <v>120</v>
      </c>
      <c r="DX12" s="578" t="s">
        <v>121</v>
      </c>
      <c r="DY12" s="579"/>
      <c r="DZ12" s="580"/>
      <c r="EA12" s="568" t="s">
        <v>122</v>
      </c>
      <c r="EB12" s="569"/>
      <c r="EC12" s="571"/>
      <c r="ED12" s="526" t="s">
        <v>287</v>
      </c>
      <c r="EE12" s="566" t="s">
        <v>118</v>
      </c>
      <c r="EF12" s="572" t="s">
        <v>119</v>
      </c>
      <c r="EG12" s="576" t="s">
        <v>120</v>
      </c>
      <c r="EH12" s="578" t="s">
        <v>121</v>
      </c>
      <c r="EI12" s="579"/>
      <c r="EJ12" s="580"/>
      <c r="EK12" s="568" t="s">
        <v>122</v>
      </c>
      <c r="EL12" s="569"/>
      <c r="EM12" s="569"/>
      <c r="EN12" s="639" t="s">
        <v>119</v>
      </c>
      <c r="EO12" s="576" t="s">
        <v>120</v>
      </c>
      <c r="EP12" s="626" t="s">
        <v>121</v>
      </c>
      <c r="EQ12" s="568" t="s">
        <v>122</v>
      </c>
      <c r="ER12" s="569"/>
      <c r="ES12" s="571"/>
      <c r="ET12" s="639" t="s">
        <v>119</v>
      </c>
      <c r="EU12" s="576" t="s">
        <v>120</v>
      </c>
      <c r="EV12" s="626" t="s">
        <v>121</v>
      </c>
      <c r="EW12" s="568" t="s">
        <v>122</v>
      </c>
      <c r="EX12" s="569"/>
      <c r="EY12" s="571"/>
      <c r="EZ12" s="629" t="s">
        <v>118</v>
      </c>
      <c r="FA12" s="572" t="s">
        <v>119</v>
      </c>
      <c r="FB12" s="576" t="s">
        <v>120</v>
      </c>
      <c r="FC12" s="626" t="s">
        <v>121</v>
      </c>
      <c r="FD12" s="568" t="s">
        <v>122</v>
      </c>
      <c r="FE12" s="569"/>
      <c r="FF12" s="569"/>
      <c r="FG12" s="627" t="s">
        <v>121</v>
      </c>
      <c r="FH12" s="569" t="s">
        <v>122</v>
      </c>
      <c r="FI12" s="579"/>
      <c r="FJ12" s="599"/>
      <c r="FK12" s="616"/>
      <c r="FL12" s="610"/>
      <c r="FM12" s="613"/>
      <c r="FN12" s="614"/>
      <c r="FO12" s="613"/>
      <c r="FP12" s="614"/>
      <c r="FQ12" s="623"/>
      <c r="FR12" s="620"/>
      <c r="FS12" s="613"/>
      <c r="FT12" s="614"/>
      <c r="FU12" s="623"/>
      <c r="FV12" s="624"/>
      <c r="FW12" s="613"/>
      <c r="FX12" s="614"/>
      <c r="FY12" s="620"/>
      <c r="FZ12" s="620"/>
      <c r="GA12" s="613"/>
      <c r="GB12" s="614"/>
      <c r="GC12" s="610"/>
      <c r="GD12" s="610"/>
      <c r="GE12" s="613"/>
      <c r="GF12" s="614"/>
      <c r="GG12" s="610"/>
      <c r="GH12" s="614"/>
      <c r="GI12" s="613"/>
      <c r="GJ12" s="614"/>
      <c r="GK12" s="799"/>
      <c r="GL12" s="597"/>
      <c r="GM12" s="583"/>
    </row>
    <row r="13" spans="1:195" ht="18" customHeight="1">
      <c r="A13" s="655"/>
      <c r="B13" s="655"/>
      <c r="C13" s="657"/>
      <c r="D13" s="803"/>
      <c r="E13" s="663"/>
      <c r="F13" s="664"/>
      <c r="G13" s="545"/>
      <c r="H13" s="794"/>
      <c r="I13" s="545"/>
      <c r="J13" s="545"/>
      <c r="K13" s="545"/>
      <c r="L13" s="545"/>
      <c r="M13" s="791"/>
      <c r="N13" s="786"/>
      <c r="O13" s="776"/>
      <c r="P13" s="589"/>
      <c r="Q13" s="538"/>
      <c r="R13" s="525"/>
      <c r="S13" s="567"/>
      <c r="T13" s="573"/>
      <c r="U13" s="525"/>
      <c r="V13" s="459" t="s">
        <v>198</v>
      </c>
      <c r="W13" s="77" t="s">
        <v>199</v>
      </c>
      <c r="X13" s="108" t="s">
        <v>123</v>
      </c>
      <c r="Y13" s="61" t="s">
        <v>209</v>
      </c>
      <c r="Z13" s="86" t="s">
        <v>124</v>
      </c>
      <c r="AA13" s="87" t="s">
        <v>125</v>
      </c>
      <c r="AB13" s="527"/>
      <c r="AC13" s="567"/>
      <c r="AD13" s="573"/>
      <c r="AE13" s="575"/>
      <c r="AF13" s="76" t="s">
        <v>198</v>
      </c>
      <c r="AG13" s="77" t="s">
        <v>199</v>
      </c>
      <c r="AH13" s="108" t="s">
        <v>123</v>
      </c>
      <c r="AI13" s="61" t="s">
        <v>209</v>
      </c>
      <c r="AJ13" s="86" t="s">
        <v>124</v>
      </c>
      <c r="AK13" s="109" t="s">
        <v>125</v>
      </c>
      <c r="AL13" s="525"/>
      <c r="AM13" s="567"/>
      <c r="AN13" s="573"/>
      <c r="AO13" s="575"/>
      <c r="AP13" s="76" t="s">
        <v>198</v>
      </c>
      <c r="AQ13" s="77" t="s">
        <v>199</v>
      </c>
      <c r="AR13" s="108" t="s">
        <v>123</v>
      </c>
      <c r="AS13" s="60" t="s">
        <v>123</v>
      </c>
      <c r="AT13" s="112" t="s">
        <v>124</v>
      </c>
      <c r="AU13" s="121" t="s">
        <v>125</v>
      </c>
      <c r="AV13" s="527"/>
      <c r="AW13" s="567"/>
      <c r="AX13" s="573"/>
      <c r="AY13" s="577"/>
      <c r="AZ13" s="76" t="s">
        <v>198</v>
      </c>
      <c r="BA13" s="77" t="s">
        <v>199</v>
      </c>
      <c r="BB13" s="108" t="s">
        <v>123</v>
      </c>
      <c r="BC13" s="60" t="s">
        <v>123</v>
      </c>
      <c r="BD13" s="112" t="s">
        <v>124</v>
      </c>
      <c r="BE13" s="121" t="s">
        <v>125</v>
      </c>
      <c r="BF13" s="527"/>
      <c r="BG13" s="567"/>
      <c r="BH13" s="573"/>
      <c r="BI13" s="577"/>
      <c r="BJ13" s="76" t="s">
        <v>198</v>
      </c>
      <c r="BK13" s="77" t="s">
        <v>199</v>
      </c>
      <c r="BL13" s="108" t="s">
        <v>123</v>
      </c>
      <c r="BM13" s="60" t="s">
        <v>123</v>
      </c>
      <c r="BN13" s="112" t="s">
        <v>124</v>
      </c>
      <c r="BO13" s="121" t="s">
        <v>125</v>
      </c>
      <c r="BP13" s="527"/>
      <c r="BQ13" s="567"/>
      <c r="BR13" s="573"/>
      <c r="BS13" s="577"/>
      <c r="BT13" s="76" t="s">
        <v>198</v>
      </c>
      <c r="BU13" s="77" t="s">
        <v>199</v>
      </c>
      <c r="BV13" s="108" t="s">
        <v>123</v>
      </c>
      <c r="BW13" s="60" t="s">
        <v>123</v>
      </c>
      <c r="BX13" s="112" t="s">
        <v>124</v>
      </c>
      <c r="BY13" s="121" t="s">
        <v>125</v>
      </c>
      <c r="BZ13" s="527"/>
      <c r="CA13" s="567"/>
      <c r="CB13" s="573"/>
      <c r="CC13" s="577"/>
      <c r="CD13" s="76" t="s">
        <v>198</v>
      </c>
      <c r="CE13" s="77" t="s">
        <v>199</v>
      </c>
      <c r="CF13" s="108" t="s">
        <v>123</v>
      </c>
      <c r="CG13" s="60" t="s">
        <v>123</v>
      </c>
      <c r="CH13" s="112" t="s">
        <v>124</v>
      </c>
      <c r="CI13" s="127" t="s">
        <v>125</v>
      </c>
      <c r="CJ13" s="640"/>
      <c r="CK13" s="577"/>
      <c r="CL13" s="61"/>
      <c r="CM13" s="60" t="s">
        <v>123</v>
      </c>
      <c r="CN13" s="112" t="s">
        <v>124</v>
      </c>
      <c r="CO13" s="121" t="s">
        <v>125</v>
      </c>
      <c r="CP13" s="527"/>
      <c r="CQ13" s="567"/>
      <c r="CR13" s="573"/>
      <c r="CS13" s="577"/>
      <c r="CT13" s="76" t="s">
        <v>198</v>
      </c>
      <c r="CU13" s="77" t="s">
        <v>199</v>
      </c>
      <c r="CV13" s="108" t="s">
        <v>123</v>
      </c>
      <c r="CW13" s="60" t="s">
        <v>123</v>
      </c>
      <c r="CX13" s="112" t="s">
        <v>124</v>
      </c>
      <c r="CY13" s="121" t="s">
        <v>125</v>
      </c>
      <c r="CZ13" s="527"/>
      <c r="DA13" s="567"/>
      <c r="DB13" s="573"/>
      <c r="DC13" s="577"/>
      <c r="DD13" s="76" t="s">
        <v>198</v>
      </c>
      <c r="DE13" s="77" t="s">
        <v>199</v>
      </c>
      <c r="DF13" s="108" t="s">
        <v>123</v>
      </c>
      <c r="DG13" s="60" t="s">
        <v>123</v>
      </c>
      <c r="DH13" s="112" t="s">
        <v>124</v>
      </c>
      <c r="DI13" s="127" t="s">
        <v>125</v>
      </c>
      <c r="DJ13" s="527"/>
      <c r="DK13" s="567"/>
      <c r="DL13" s="573"/>
      <c r="DM13" s="577"/>
      <c r="DN13" s="76" t="s">
        <v>198</v>
      </c>
      <c r="DO13" s="77" t="s">
        <v>199</v>
      </c>
      <c r="DP13" s="108" t="s">
        <v>123</v>
      </c>
      <c r="DQ13" s="60" t="s">
        <v>123</v>
      </c>
      <c r="DR13" s="112" t="s">
        <v>124</v>
      </c>
      <c r="DS13" s="121" t="s">
        <v>125</v>
      </c>
      <c r="DT13" s="527"/>
      <c r="DU13" s="567"/>
      <c r="DV13" s="573"/>
      <c r="DW13" s="577"/>
      <c r="DX13" s="76" t="s">
        <v>198</v>
      </c>
      <c r="DY13" s="77" t="s">
        <v>199</v>
      </c>
      <c r="DZ13" s="108" t="s">
        <v>123</v>
      </c>
      <c r="EA13" s="60" t="s">
        <v>123</v>
      </c>
      <c r="EB13" s="112" t="s">
        <v>124</v>
      </c>
      <c r="EC13" s="121" t="s">
        <v>125</v>
      </c>
      <c r="ED13" s="527"/>
      <c r="EE13" s="567"/>
      <c r="EF13" s="573"/>
      <c r="EG13" s="577"/>
      <c r="EH13" s="76" t="s">
        <v>198</v>
      </c>
      <c r="EI13" s="77" t="s">
        <v>199</v>
      </c>
      <c r="EJ13" s="108" t="s">
        <v>123</v>
      </c>
      <c r="EK13" s="60" t="s">
        <v>123</v>
      </c>
      <c r="EL13" s="112" t="s">
        <v>124</v>
      </c>
      <c r="EM13" s="127" t="s">
        <v>125</v>
      </c>
      <c r="EN13" s="640"/>
      <c r="EO13" s="577"/>
      <c r="EP13" s="545"/>
      <c r="EQ13" s="60" t="s">
        <v>123</v>
      </c>
      <c r="ER13" s="112" t="s">
        <v>124</v>
      </c>
      <c r="ES13" s="121" t="s">
        <v>125</v>
      </c>
      <c r="ET13" s="640"/>
      <c r="EU13" s="577"/>
      <c r="EV13" s="545"/>
      <c r="EW13" s="60" t="s">
        <v>123</v>
      </c>
      <c r="EX13" s="112" t="s">
        <v>124</v>
      </c>
      <c r="EY13" s="121" t="s">
        <v>125</v>
      </c>
      <c r="EZ13" s="527"/>
      <c r="FA13" s="573"/>
      <c r="FB13" s="577"/>
      <c r="FC13" s="545"/>
      <c r="FD13" s="60" t="s">
        <v>123</v>
      </c>
      <c r="FE13" s="112" t="s">
        <v>124</v>
      </c>
      <c r="FF13" s="127" t="s">
        <v>125</v>
      </c>
      <c r="FG13" s="628"/>
      <c r="FH13" s="61" t="s">
        <v>123</v>
      </c>
      <c r="FI13" s="112" t="s">
        <v>124</v>
      </c>
      <c r="FJ13" s="127" t="s">
        <v>125</v>
      </c>
      <c r="FK13" s="39" t="s">
        <v>126</v>
      </c>
      <c r="FL13" s="40" t="s">
        <v>127</v>
      </c>
      <c r="FM13" s="41" t="s">
        <v>126</v>
      </c>
      <c r="FN13" s="42" t="s">
        <v>127</v>
      </c>
      <c r="FO13" s="43" t="s">
        <v>126</v>
      </c>
      <c r="FP13" s="44" t="s">
        <v>127</v>
      </c>
      <c r="FQ13" s="43" t="s">
        <v>126</v>
      </c>
      <c r="FR13" s="40" t="s">
        <v>127</v>
      </c>
      <c r="FS13" s="41" t="s">
        <v>126</v>
      </c>
      <c r="FT13" s="42" t="s">
        <v>127</v>
      </c>
      <c r="FU13" s="43" t="s">
        <v>126</v>
      </c>
      <c r="FV13" s="44" t="s">
        <v>127</v>
      </c>
      <c r="FW13" s="41" t="s">
        <v>126</v>
      </c>
      <c r="FX13" s="42" t="s">
        <v>127</v>
      </c>
      <c r="FY13" s="351" t="s">
        <v>126</v>
      </c>
      <c r="FZ13" s="40" t="s">
        <v>127</v>
      </c>
      <c r="GA13" s="41" t="s">
        <v>126</v>
      </c>
      <c r="GB13" s="42" t="s">
        <v>127</v>
      </c>
      <c r="GC13" s="351" t="s">
        <v>126</v>
      </c>
      <c r="GD13" s="40" t="s">
        <v>127</v>
      </c>
      <c r="GE13" s="41" t="s">
        <v>126</v>
      </c>
      <c r="GF13" s="44" t="s">
        <v>127</v>
      </c>
      <c r="GG13" s="356" t="s">
        <v>126</v>
      </c>
      <c r="GH13" s="44" t="s">
        <v>127</v>
      </c>
      <c r="GI13" s="43" t="s">
        <v>126</v>
      </c>
      <c r="GJ13" s="40" t="s">
        <v>127</v>
      </c>
      <c r="GK13" s="41" t="s">
        <v>126</v>
      </c>
      <c r="GL13" s="45" t="s">
        <v>127</v>
      </c>
      <c r="GM13" s="583"/>
    </row>
    <row r="14" spans="1:195" ht="20.100000000000001" customHeight="1" thickBot="1">
      <c r="A14" s="656"/>
      <c r="B14" s="656"/>
      <c r="C14" s="658"/>
      <c r="D14" s="804"/>
      <c r="E14" s="665"/>
      <c r="F14" s="666"/>
      <c r="G14" s="546"/>
      <c r="H14" s="795"/>
      <c r="I14" s="546"/>
      <c r="J14" s="546"/>
      <c r="K14" s="546"/>
      <c r="L14" s="546"/>
      <c r="M14" s="792"/>
      <c r="N14" s="787"/>
      <c r="O14" s="777"/>
      <c r="P14" s="643"/>
      <c r="Q14" s="539"/>
      <c r="R14" s="430" t="s">
        <v>288</v>
      </c>
      <c r="S14" s="52" t="s">
        <v>128</v>
      </c>
      <c r="T14" s="574"/>
      <c r="U14" s="47" t="s">
        <v>129</v>
      </c>
      <c r="V14" s="50" t="s">
        <v>200</v>
      </c>
      <c r="W14" s="48" t="s">
        <v>200</v>
      </c>
      <c r="X14" s="49" t="s">
        <v>130</v>
      </c>
      <c r="Y14" s="48" t="s">
        <v>200</v>
      </c>
      <c r="Z14" s="48" t="s">
        <v>130</v>
      </c>
      <c r="AA14" s="49" t="s">
        <v>130</v>
      </c>
      <c r="AB14" s="441" t="s">
        <v>288</v>
      </c>
      <c r="AC14" s="52" t="s">
        <v>128</v>
      </c>
      <c r="AD14" s="574"/>
      <c r="AE14" s="431" t="s">
        <v>131</v>
      </c>
      <c r="AF14" s="47" t="s">
        <v>200</v>
      </c>
      <c r="AG14" s="48" t="s">
        <v>130</v>
      </c>
      <c r="AH14" s="49" t="s">
        <v>130</v>
      </c>
      <c r="AI14" s="48" t="s">
        <v>200</v>
      </c>
      <c r="AJ14" s="48" t="s">
        <v>130</v>
      </c>
      <c r="AK14" s="51" t="s">
        <v>130</v>
      </c>
      <c r="AL14" s="430" t="s">
        <v>288</v>
      </c>
      <c r="AM14" s="52" t="s">
        <v>128</v>
      </c>
      <c r="AN14" s="574"/>
      <c r="AO14" s="431" t="s">
        <v>129</v>
      </c>
      <c r="AP14" s="47" t="s">
        <v>200</v>
      </c>
      <c r="AQ14" s="48" t="s">
        <v>130</v>
      </c>
      <c r="AR14" s="49" t="s">
        <v>130</v>
      </c>
      <c r="AS14" s="48" t="s">
        <v>130</v>
      </c>
      <c r="AT14" s="48" t="s">
        <v>130</v>
      </c>
      <c r="AU14" s="51" t="s">
        <v>130</v>
      </c>
      <c r="AV14" s="50"/>
      <c r="AW14" s="52" t="s">
        <v>128</v>
      </c>
      <c r="AX14" s="574"/>
      <c r="AY14" s="50" t="s">
        <v>129</v>
      </c>
      <c r="AZ14" s="47" t="s">
        <v>200</v>
      </c>
      <c r="BA14" s="48" t="s">
        <v>130</v>
      </c>
      <c r="BB14" s="49" t="s">
        <v>130</v>
      </c>
      <c r="BC14" s="48" t="s">
        <v>130</v>
      </c>
      <c r="BD14" s="48" t="s">
        <v>130</v>
      </c>
      <c r="BE14" s="49" t="s">
        <v>130</v>
      </c>
      <c r="BF14" s="50"/>
      <c r="BG14" s="52" t="s">
        <v>128</v>
      </c>
      <c r="BH14" s="574"/>
      <c r="BI14" s="50" t="s">
        <v>132</v>
      </c>
      <c r="BJ14" s="47" t="s">
        <v>200</v>
      </c>
      <c r="BK14" s="48" t="s">
        <v>130</v>
      </c>
      <c r="BL14" s="49" t="s">
        <v>130</v>
      </c>
      <c r="BM14" s="48" t="s">
        <v>130</v>
      </c>
      <c r="BN14" s="48" t="s">
        <v>130</v>
      </c>
      <c r="BO14" s="51" t="s">
        <v>130</v>
      </c>
      <c r="BP14" s="50"/>
      <c r="BQ14" s="52" t="s">
        <v>128</v>
      </c>
      <c r="BR14" s="574"/>
      <c r="BS14" s="50" t="s">
        <v>129</v>
      </c>
      <c r="BT14" s="47" t="s">
        <v>200</v>
      </c>
      <c r="BU14" s="48" t="s">
        <v>130</v>
      </c>
      <c r="BV14" s="49" t="s">
        <v>130</v>
      </c>
      <c r="BW14" s="48" t="s">
        <v>130</v>
      </c>
      <c r="BX14" s="48" t="s">
        <v>130</v>
      </c>
      <c r="BY14" s="51" t="s">
        <v>130</v>
      </c>
      <c r="BZ14" s="453"/>
      <c r="CA14" s="52" t="s">
        <v>128</v>
      </c>
      <c r="CB14" s="574"/>
      <c r="CC14" s="50" t="s">
        <v>131</v>
      </c>
      <c r="CD14" s="47" t="s">
        <v>200</v>
      </c>
      <c r="CE14" s="48" t="s">
        <v>130</v>
      </c>
      <c r="CF14" s="49" t="s">
        <v>130</v>
      </c>
      <c r="CG14" s="48" t="s">
        <v>130</v>
      </c>
      <c r="CH14" s="48" t="s">
        <v>130</v>
      </c>
      <c r="CI14" s="49" t="s">
        <v>130</v>
      </c>
      <c r="CJ14" s="641"/>
      <c r="CK14" s="50" t="s">
        <v>129</v>
      </c>
      <c r="CL14" s="48" t="s">
        <v>130</v>
      </c>
      <c r="CM14" s="48" t="s">
        <v>130</v>
      </c>
      <c r="CN14" s="48" t="s">
        <v>130</v>
      </c>
      <c r="CO14" s="51" t="s">
        <v>130</v>
      </c>
      <c r="CP14" s="453"/>
      <c r="CQ14" s="52" t="s">
        <v>128</v>
      </c>
      <c r="CR14" s="574"/>
      <c r="CS14" s="50" t="s">
        <v>132</v>
      </c>
      <c r="CT14" s="47" t="s">
        <v>200</v>
      </c>
      <c r="CU14" s="48" t="s">
        <v>130</v>
      </c>
      <c r="CV14" s="49" t="s">
        <v>130</v>
      </c>
      <c r="CW14" s="48" t="s">
        <v>130</v>
      </c>
      <c r="CX14" s="48" t="s">
        <v>130</v>
      </c>
      <c r="CY14" s="51" t="s">
        <v>130</v>
      </c>
      <c r="CZ14" s="453"/>
      <c r="DA14" s="52" t="s">
        <v>128</v>
      </c>
      <c r="DB14" s="574"/>
      <c r="DC14" s="50" t="s">
        <v>132</v>
      </c>
      <c r="DD14" s="47" t="s">
        <v>200</v>
      </c>
      <c r="DE14" s="48" t="s">
        <v>130</v>
      </c>
      <c r="DF14" s="49" t="s">
        <v>130</v>
      </c>
      <c r="DG14" s="48" t="s">
        <v>130</v>
      </c>
      <c r="DH14" s="48" t="s">
        <v>130</v>
      </c>
      <c r="DI14" s="49" t="s">
        <v>130</v>
      </c>
      <c r="DJ14" s="453"/>
      <c r="DK14" s="52" t="s">
        <v>128</v>
      </c>
      <c r="DL14" s="574"/>
      <c r="DM14" s="50" t="s">
        <v>132</v>
      </c>
      <c r="DN14" s="47" t="s">
        <v>200</v>
      </c>
      <c r="DO14" s="48" t="s">
        <v>130</v>
      </c>
      <c r="DP14" s="49" t="s">
        <v>130</v>
      </c>
      <c r="DQ14" s="48" t="s">
        <v>130</v>
      </c>
      <c r="DR14" s="48" t="s">
        <v>130</v>
      </c>
      <c r="DS14" s="51" t="s">
        <v>130</v>
      </c>
      <c r="DT14" s="453"/>
      <c r="DU14" s="52" t="s">
        <v>128</v>
      </c>
      <c r="DV14" s="574"/>
      <c r="DW14" s="50" t="s">
        <v>131</v>
      </c>
      <c r="DX14" s="47" t="s">
        <v>200</v>
      </c>
      <c r="DY14" s="48" t="s">
        <v>130</v>
      </c>
      <c r="DZ14" s="49" t="s">
        <v>130</v>
      </c>
      <c r="EA14" s="48" t="s">
        <v>130</v>
      </c>
      <c r="EB14" s="48" t="s">
        <v>130</v>
      </c>
      <c r="EC14" s="51" t="s">
        <v>130</v>
      </c>
      <c r="ED14" s="453"/>
      <c r="EE14" s="52" t="s">
        <v>128</v>
      </c>
      <c r="EF14" s="574"/>
      <c r="EG14" s="50" t="s">
        <v>132</v>
      </c>
      <c r="EH14" s="47" t="s">
        <v>200</v>
      </c>
      <c r="EI14" s="48" t="s">
        <v>130</v>
      </c>
      <c r="EJ14" s="49" t="s">
        <v>130</v>
      </c>
      <c r="EK14" s="48" t="s">
        <v>130</v>
      </c>
      <c r="EL14" s="48" t="s">
        <v>130</v>
      </c>
      <c r="EM14" s="49" t="s">
        <v>130</v>
      </c>
      <c r="EN14" s="641"/>
      <c r="EO14" s="50" t="s">
        <v>132</v>
      </c>
      <c r="EP14" s="48" t="s">
        <v>130</v>
      </c>
      <c r="EQ14" s="48" t="s">
        <v>130</v>
      </c>
      <c r="ER14" s="48" t="s">
        <v>130</v>
      </c>
      <c r="ES14" s="51" t="s">
        <v>130</v>
      </c>
      <c r="ET14" s="641"/>
      <c r="EU14" s="50" t="s">
        <v>132</v>
      </c>
      <c r="EV14" s="48" t="s">
        <v>130</v>
      </c>
      <c r="EW14" s="48" t="s">
        <v>130</v>
      </c>
      <c r="EX14" s="48" t="s">
        <v>130</v>
      </c>
      <c r="EY14" s="51" t="s">
        <v>130</v>
      </c>
      <c r="EZ14" s="53" t="s">
        <v>128</v>
      </c>
      <c r="FA14" s="574"/>
      <c r="FB14" s="50" t="s">
        <v>132</v>
      </c>
      <c r="FC14" s="48" t="s">
        <v>130</v>
      </c>
      <c r="FD14" s="48" t="s">
        <v>130</v>
      </c>
      <c r="FE14" s="48" t="s">
        <v>130</v>
      </c>
      <c r="FF14" s="49" t="s">
        <v>130</v>
      </c>
      <c r="FG14" s="46" t="s">
        <v>130</v>
      </c>
      <c r="FH14" s="48" t="s">
        <v>130</v>
      </c>
      <c r="FI14" s="48" t="s">
        <v>130</v>
      </c>
      <c r="FJ14" s="51" t="s">
        <v>130</v>
      </c>
      <c r="FK14" s="54" t="s">
        <v>130</v>
      </c>
      <c r="FL14" s="55" t="s">
        <v>130</v>
      </c>
      <c r="FM14" s="56" t="s">
        <v>130</v>
      </c>
      <c r="FN14" s="52" t="s">
        <v>130</v>
      </c>
      <c r="FO14" s="49" t="s">
        <v>130</v>
      </c>
      <c r="FP14" s="57" t="s">
        <v>130</v>
      </c>
      <c r="FQ14" s="49" t="s">
        <v>130</v>
      </c>
      <c r="FR14" s="55" t="s">
        <v>130</v>
      </c>
      <c r="FS14" s="56" t="s">
        <v>130</v>
      </c>
      <c r="FT14" s="52" t="s">
        <v>130</v>
      </c>
      <c r="FU14" s="49" t="s">
        <v>130</v>
      </c>
      <c r="FV14" s="57" t="s">
        <v>130</v>
      </c>
      <c r="FW14" s="56" t="s">
        <v>130</v>
      </c>
      <c r="FX14" s="52" t="s">
        <v>130</v>
      </c>
      <c r="FY14" s="352" t="s">
        <v>130</v>
      </c>
      <c r="FZ14" s="55" t="s">
        <v>130</v>
      </c>
      <c r="GA14" s="56" t="s">
        <v>130</v>
      </c>
      <c r="GB14" s="52" t="s">
        <v>130</v>
      </c>
      <c r="GC14" s="352" t="s">
        <v>130</v>
      </c>
      <c r="GD14" s="55" t="s">
        <v>130</v>
      </c>
      <c r="GE14" s="56" t="s">
        <v>130</v>
      </c>
      <c r="GF14" s="57" t="s">
        <v>130</v>
      </c>
      <c r="GG14" s="357" t="s">
        <v>130</v>
      </c>
      <c r="GH14" s="57" t="s">
        <v>130</v>
      </c>
      <c r="GI14" s="49" t="s">
        <v>130</v>
      </c>
      <c r="GJ14" s="55" t="s">
        <v>130</v>
      </c>
      <c r="GK14" s="56" t="s">
        <v>130</v>
      </c>
      <c r="GL14" s="58" t="s">
        <v>130</v>
      </c>
      <c r="GM14" s="584"/>
    </row>
    <row r="15" spans="1:195" ht="20.100000000000001" customHeight="1">
      <c r="A15" s="670" t="str">
        <f>+C7</f>
        <v>北海道</v>
      </c>
      <c r="B15" s="679"/>
      <c r="C15" s="671">
        <v>1</v>
      </c>
      <c r="D15" s="672"/>
      <c r="E15" s="315" t="s">
        <v>253</v>
      </c>
      <c r="F15" s="674"/>
      <c r="G15" s="801">
        <f>+'申請用入力(①本体) '!G15:G16</f>
        <v>0</v>
      </c>
      <c r="H15" s="731"/>
      <c r="I15" s="731"/>
      <c r="J15" s="764"/>
      <c r="K15" s="551"/>
      <c r="L15" s="549"/>
      <c r="M15" s="553"/>
      <c r="N15" s="466" t="e">
        <f>ROUNDDOWN(((R15+AL15)*1000)/(U15+AO15),0)</f>
        <v>#DIV/0!</v>
      </c>
      <c r="O15" s="555" t="str">
        <f>IF(L15="","",VLOOKUP(L15,'リスト（けさない）'!$Q$3:$R$29,2,0))</f>
        <v/>
      </c>
      <c r="P15" s="547"/>
      <c r="Q15" s="547"/>
      <c r="R15" s="460"/>
      <c r="S15" s="224" t="str">
        <f>IF(U15="","",VLOOKUP(L15,'リスト（けさない）'!$X$3:$Y$29,2,0))</f>
        <v/>
      </c>
      <c r="T15" s="211">
        <f>IF(U15&gt;0,1,0)</f>
        <v>0</v>
      </c>
      <c r="U15" s="460"/>
      <c r="V15" s="213">
        <f t="shared" ref="V15:V46" si="0">IF(U15&gt;0,ROUND(S15*U15,0),0)</f>
        <v>0</v>
      </c>
      <c r="W15" s="214"/>
      <c r="X15" s="213">
        <f>+V15+W15</f>
        <v>0</v>
      </c>
      <c r="Y15" s="329">
        <f t="shared" ref="Y15:Y46" si="1">IF(W15&gt;0,INT((W15-FK15)/2),V15-FK15)</f>
        <v>0</v>
      </c>
      <c r="Z15" s="330">
        <f>IF(Q15="初 年 度",Y15,0)</f>
        <v>0</v>
      </c>
      <c r="AA15" s="418">
        <f>IF(Q15="次 年 度",Y15,0)</f>
        <v>0</v>
      </c>
      <c r="AB15" s="478"/>
      <c r="AC15" s="72" t="s">
        <v>133</v>
      </c>
      <c r="AD15" s="211">
        <f>IF(AE15&gt;0,1,0)</f>
        <v>0</v>
      </c>
      <c r="AE15" s="423"/>
      <c r="AF15" s="386"/>
      <c r="AG15" s="216"/>
      <c r="AH15" s="215">
        <f>+AF15+AG15</f>
        <v>0</v>
      </c>
      <c r="AI15" s="329">
        <f>IF(AG15&gt;0,INT((AG15-FM15)/2),AF15-FM15)</f>
        <v>0</v>
      </c>
      <c r="AJ15" s="330">
        <f>IF(Q15="初 年 度",AI15,0)</f>
        <v>0</v>
      </c>
      <c r="AK15" s="331">
        <f>IF(Q15="次 年 度",AI15,0)</f>
        <v>0</v>
      </c>
      <c r="AL15" s="460"/>
      <c r="AM15" s="213" t="str">
        <f>IF(AO15="","",VLOOKUP(L15,'リスト（けさない）'!$AA$3:$AB$29,2,0))</f>
        <v/>
      </c>
      <c r="AN15" s="215">
        <f>IF(AO15&gt;0,1,0)</f>
        <v>0</v>
      </c>
      <c r="AO15" s="423"/>
      <c r="AP15" s="217">
        <f t="shared" ref="AP15:AP46" si="2">IF(AO15&gt;0,ROUND(AM15*AO15,0),0)</f>
        <v>0</v>
      </c>
      <c r="AQ15" s="216"/>
      <c r="AR15" s="218">
        <f>+AP15+AQ15</f>
        <v>0</v>
      </c>
      <c r="AS15" s="329">
        <f>IF(AQ15&gt;0,INT((AQ15-FO15)/2),AP15-FO15)</f>
        <v>0</v>
      </c>
      <c r="AT15" s="330">
        <f>IF(Q15="初 年 度",AS15,0)</f>
        <v>0</v>
      </c>
      <c r="AU15" s="331">
        <f>IF(Q15="次 年 度",AS15,0)</f>
        <v>0</v>
      </c>
      <c r="AV15" s="478"/>
      <c r="AW15" s="72" t="s">
        <v>208</v>
      </c>
      <c r="AX15" s="215">
        <f>IF(AY15&gt;0,1,0)</f>
        <v>0</v>
      </c>
      <c r="AY15" s="212"/>
      <c r="AZ15" s="364"/>
      <c r="BA15" s="216"/>
      <c r="BB15" s="215">
        <f>+AZ15+BA15</f>
        <v>0</v>
      </c>
      <c r="BC15" s="329">
        <f>IF(BA15&gt;0,INT((BA15-FQ15)/2),$AZ$15-FQ15)</f>
        <v>0</v>
      </c>
      <c r="BD15" s="330">
        <f>IF(Q15="初 年 度",BC15,0)</f>
        <v>0</v>
      </c>
      <c r="BE15" s="331">
        <f>IF(Q15="次 年 度",BC15,0)</f>
        <v>0</v>
      </c>
      <c r="BF15" s="478"/>
      <c r="BG15" s="72" t="s">
        <v>134</v>
      </c>
      <c r="BH15" s="215">
        <f>IF(BI15&gt;0,1,0)</f>
        <v>0</v>
      </c>
      <c r="BI15" s="212"/>
      <c r="BJ15" s="364"/>
      <c r="BK15" s="216"/>
      <c r="BL15" s="215">
        <f>+BJ15+BK15</f>
        <v>0</v>
      </c>
      <c r="BM15" s="329">
        <f>IF(BK15&gt;0,INT((BK15-FS15)/2),$BJ$15-FS15)</f>
        <v>0</v>
      </c>
      <c r="BN15" s="330">
        <f>IF(Q15="初 年 度",BM15,0)</f>
        <v>0</v>
      </c>
      <c r="BO15" s="331">
        <f>IF(Q15="次 年 度",BM15,0)</f>
        <v>0</v>
      </c>
      <c r="BP15" s="478"/>
      <c r="BQ15" s="72" t="s">
        <v>133</v>
      </c>
      <c r="BR15" s="215">
        <f>IF(BS15&gt;0,1,0)</f>
        <v>0</v>
      </c>
      <c r="BS15" s="212"/>
      <c r="BT15" s="364"/>
      <c r="BU15" s="216"/>
      <c r="BV15" s="215">
        <f>+BT15+BU15</f>
        <v>0</v>
      </c>
      <c r="BW15" s="329">
        <f>IF(BU15&gt;0,INT((BU15-FU15)/2),$BT$15-FU15)</f>
        <v>0</v>
      </c>
      <c r="BX15" s="330">
        <f>IF(Q15="初 年 度",BW15,0)</f>
        <v>0</v>
      </c>
      <c r="BY15" s="331">
        <f>IF(Q15="次 年 度",BW15,0)</f>
        <v>0</v>
      </c>
      <c r="BZ15" s="479"/>
      <c r="CA15" s="72" t="s">
        <v>133</v>
      </c>
      <c r="CB15" s="248">
        <f t="shared" ref="CB15:CB22" si="3">IF(CC15&gt;0,1,0)</f>
        <v>0</v>
      </c>
      <c r="CC15" s="212"/>
      <c r="CD15" s="364"/>
      <c r="CE15" s="216"/>
      <c r="CF15" s="215">
        <f>+CD15+CE15</f>
        <v>0</v>
      </c>
      <c r="CG15" s="329">
        <f>IF(CE15&gt;0,INT((CE15-FW15)/2),$CD$15-FW15)</f>
        <v>0</v>
      </c>
      <c r="CH15" s="330">
        <f>IF(Q15="初 年 度",CG15,0)</f>
        <v>0</v>
      </c>
      <c r="CI15" s="331">
        <f>IF(Q15="次 年 度",CG15,0)</f>
        <v>0</v>
      </c>
      <c r="CJ15" s="210">
        <f t="shared" ref="CJ15:CJ22" si="4">SUM(AX15,BH15,BR15,CB15)</f>
        <v>0</v>
      </c>
      <c r="CK15" s="213">
        <f t="shared" ref="CK15:CK22" si="5">SUM(AY15,BI15,BS15,CC15)</f>
        <v>0</v>
      </c>
      <c r="CL15" s="213">
        <f>SUM(BB15,BL15,BV15,CF15)</f>
        <v>0</v>
      </c>
      <c r="CM15" s="213">
        <f>SUM(BC15,BM15,BW15,CG15)</f>
        <v>0</v>
      </c>
      <c r="CN15" s="213">
        <f>SUM(BD15,BN15,BX15,CH15)</f>
        <v>0</v>
      </c>
      <c r="CO15" s="219">
        <f>SUM(BE15,BO15,BY15,CI15)</f>
        <v>0</v>
      </c>
      <c r="CP15" s="478"/>
      <c r="CQ15" s="454" t="str">
        <f>IF(CS15="","",VLOOKUP(L15,'リスト（けさない）'!$AD$3:$AE$29,2,0))</f>
        <v/>
      </c>
      <c r="CR15" s="220">
        <f>IF(CS15&gt;0,1,0)</f>
        <v>0</v>
      </c>
      <c r="CS15" s="212"/>
      <c r="CT15" s="213">
        <f>IF(CS15&gt;0,ROUND(CQ15*CS15,0),0)</f>
        <v>0</v>
      </c>
      <c r="CU15" s="216"/>
      <c r="CV15" s="213">
        <f>+CT15+CU15</f>
        <v>0</v>
      </c>
      <c r="CW15" s="329">
        <f>IF(CU15&gt;0,INT((CU15-FY15)/2),CT15-FY15)</f>
        <v>0</v>
      </c>
      <c r="CX15" s="330">
        <f>IF(Q15="初 年 度",CW15,0)</f>
        <v>0</v>
      </c>
      <c r="CY15" s="331">
        <f>IF(Q15="次 年 度",CW15,0)</f>
        <v>0</v>
      </c>
      <c r="CZ15" s="478"/>
      <c r="DA15" s="72" t="s">
        <v>134</v>
      </c>
      <c r="DB15" s="211">
        <f>IF(DC15&gt;0,1,0)</f>
        <v>0</v>
      </c>
      <c r="DC15" s="212"/>
      <c r="DD15" s="364"/>
      <c r="DE15" s="216"/>
      <c r="DF15" s="215">
        <f>+DD15+DE15</f>
        <v>0</v>
      </c>
      <c r="DG15" s="329">
        <f>IF(DE15&gt;0,INT((DE15-GA15)/2),$DD$15-GA15)</f>
        <v>0</v>
      </c>
      <c r="DH15" s="330">
        <f>IF(Q15="初 年 度",DG15,0)</f>
        <v>0</v>
      </c>
      <c r="DI15" s="331">
        <f>IF(Q15="次 年 度",DG15,0)</f>
        <v>0</v>
      </c>
      <c r="DJ15" s="478"/>
      <c r="DK15" s="72" t="s">
        <v>134</v>
      </c>
      <c r="DL15" s="211">
        <f>IF(DM15&gt;0,1,0)</f>
        <v>0</v>
      </c>
      <c r="DM15" s="212"/>
      <c r="DN15" s="364"/>
      <c r="DO15" s="216"/>
      <c r="DP15" s="215">
        <f>+DN15+DO15</f>
        <v>0</v>
      </c>
      <c r="DQ15" s="329">
        <f>IF(DO15&gt;0,INT((DO15-GC15)/2),$DN$15-GC15)</f>
        <v>0</v>
      </c>
      <c r="DR15" s="330">
        <f>IF(Q15="初 年 度",DQ15,0)</f>
        <v>0</v>
      </c>
      <c r="DS15" s="331">
        <f>IF(Q15="次 年 度",DQ15,0)</f>
        <v>0</v>
      </c>
      <c r="DT15" s="478"/>
      <c r="DU15" s="72" t="s">
        <v>133</v>
      </c>
      <c r="DV15" s="211">
        <f>IF(DW15&gt;0,1,0)</f>
        <v>0</v>
      </c>
      <c r="DW15" s="212"/>
      <c r="DX15" s="364"/>
      <c r="DY15" s="216"/>
      <c r="DZ15" s="215">
        <f>+DX15+DY15</f>
        <v>0</v>
      </c>
      <c r="EA15" s="329">
        <f>IF(DY15&gt;0,INT((DY15-GE15)/2),$DX$15-GE15)</f>
        <v>0</v>
      </c>
      <c r="EB15" s="330">
        <f>IF(Q15="初 年 度",EA15,0)</f>
        <v>0</v>
      </c>
      <c r="EC15" s="331">
        <f>IF(Q15="次 年 度",EA15,0)</f>
        <v>0</v>
      </c>
      <c r="ED15" s="478"/>
      <c r="EE15" s="72" t="s">
        <v>133</v>
      </c>
      <c r="EF15" s="211">
        <f>IF(EG15&gt;0,1,0)</f>
        <v>0</v>
      </c>
      <c r="EG15" s="212"/>
      <c r="EH15" s="364"/>
      <c r="EI15" s="216"/>
      <c r="EJ15" s="215">
        <f>+EH15+EI15</f>
        <v>0</v>
      </c>
      <c r="EK15" s="329">
        <f>IF(EI15&gt;0,INT((EI15-GG15)/2),$EH$15-GG15)</f>
        <v>0</v>
      </c>
      <c r="EL15" s="330">
        <f>IF(Q15="初 年 度",EK15,0)</f>
        <v>0</v>
      </c>
      <c r="EM15" s="331">
        <f>IF(Q15="次 年 度",EK15,0)</f>
        <v>0</v>
      </c>
      <c r="EN15" s="210">
        <f>SUM(DL15,DV15,EF15)</f>
        <v>0</v>
      </c>
      <c r="EO15" s="226">
        <f>SUM(DM15,DW15,EG15)</f>
        <v>0</v>
      </c>
      <c r="EP15" s="221">
        <f t="shared" ref="EP15:ES22" si="6">SUM(DP15,DZ15,EJ15)</f>
        <v>0</v>
      </c>
      <c r="EQ15" s="221">
        <f t="shared" si="6"/>
        <v>0</v>
      </c>
      <c r="ER15" s="221">
        <f t="shared" si="6"/>
        <v>0</v>
      </c>
      <c r="ES15" s="381">
        <f t="shared" si="6"/>
        <v>0</v>
      </c>
      <c r="ET15" s="223">
        <f t="shared" ref="ET15:ET46" si="7">SUM(T15,AD15,AN15,CJ15,CR15,DB15,EN15)</f>
        <v>0</v>
      </c>
      <c r="EU15" s="222">
        <f t="shared" ref="EU15:EU46" si="8">SUM(U15,AE15,AO15,CK15,CS15,DC15,EO15)</f>
        <v>0</v>
      </c>
      <c r="EV15" s="221">
        <f t="shared" ref="EV15:EV46" si="9">SUM(X15,AH15,AR15,CL15,CV15,DF15,EP15)</f>
        <v>0</v>
      </c>
      <c r="EW15" s="221">
        <f t="shared" ref="EW15:EW46" si="10">SUM(Y15,AI15,AS15,CM15,CW15,DG15,EQ15)</f>
        <v>0</v>
      </c>
      <c r="EX15" s="221">
        <f t="shared" ref="EX15:EX46" si="11">SUM(Z15,AJ15,AT15,CN15,CX15,DH15,ER15)</f>
        <v>0</v>
      </c>
      <c r="EY15" s="225">
        <f t="shared" ref="EY15:EY46" si="12">SUM(AA15,AK15,AU15,CO15,CY15,DI15,ES15)</f>
        <v>0</v>
      </c>
      <c r="EZ15" s="385">
        <f>IF(L15="ブルーベリー（普通栽培）",0,220)</f>
        <v>220</v>
      </c>
      <c r="FA15" s="226">
        <f>IF(L15="ブルーベリー（普通栽培）",0,T15+AD15+AN15)</f>
        <v>0</v>
      </c>
      <c r="FB15" s="224">
        <f>IF(L15="ブルーベリー（普通栽培）",0,U15+AE15+AO15)</f>
        <v>0</v>
      </c>
      <c r="FC15" s="221">
        <f>ROUND(EZ15*FB15,0)</f>
        <v>0</v>
      </c>
      <c r="FD15" s="226">
        <f>SUM(FE15,FF15)</f>
        <v>0</v>
      </c>
      <c r="FE15" s="226">
        <f>IF(Q15="初 年 度",FC15-GK15,0)</f>
        <v>0</v>
      </c>
      <c r="FF15" s="219">
        <f>IF(Q15="次 年 度",FC15-GK15,0)</f>
        <v>0</v>
      </c>
      <c r="FG15" s="238">
        <f>SUM(EV15,FC15)</f>
        <v>0</v>
      </c>
      <c r="FH15" s="226">
        <f>SUM(EW15,FD15)</f>
        <v>0</v>
      </c>
      <c r="FI15" s="226">
        <f>SUM(EX15,FE15)</f>
        <v>0</v>
      </c>
      <c r="FJ15" s="227">
        <f>SUM(EY15,FF15)</f>
        <v>0</v>
      </c>
      <c r="FK15" s="228">
        <f>IF(P15="課税事業者（一般課税）",INT(V15*10/110)+INT(W15*10/110),0)</f>
        <v>0</v>
      </c>
      <c r="FL15" s="229">
        <f t="shared" ref="FL15:FL46" si="13">IF(V15=0,INT(FK15/2),FK15)</f>
        <v>0</v>
      </c>
      <c r="FM15" s="230">
        <f>IF(P15="課税事業者（一般課税）",INT(AG15*0.0909090909090909),0)</f>
        <v>0</v>
      </c>
      <c r="FN15" s="340">
        <f>INT(FM15/2)</f>
        <v>0</v>
      </c>
      <c r="FO15" s="348">
        <f>IF(P15="課税事業者（一般課税）",INT(AP15*10/110)+INT(AQ15*10/110),0)</f>
        <v>0</v>
      </c>
      <c r="FP15" s="349">
        <f>IF(AP15=0,INT(FO15/2),FO15)</f>
        <v>0</v>
      </c>
      <c r="FQ15" s="340">
        <f>IF(P15="課税事業者（一般課税）",INT(BA15*10/110),0)</f>
        <v>0</v>
      </c>
      <c r="FR15" s="229">
        <f>INT(FQ15/2)</f>
        <v>0</v>
      </c>
      <c r="FS15" s="230">
        <f>IF(P15="課税事業者（一般課税）",INT(BL15*10/110),0)</f>
        <v>0</v>
      </c>
      <c r="FT15" s="231">
        <f>INT(FS15/2)</f>
        <v>0</v>
      </c>
      <c r="FU15" s="230">
        <f>IF(P15="課税事業者（一般課税）",INT(BV15*10/110),0)</f>
        <v>0</v>
      </c>
      <c r="FV15" s="233">
        <f>INT(FU15/2)</f>
        <v>0</v>
      </c>
      <c r="FW15" s="230">
        <f>IF(P15="課税事業者（一般課税）",INT(CF15*10/110),0)</f>
        <v>0</v>
      </c>
      <c r="FX15" s="231">
        <f>INT(FW15/2)</f>
        <v>0</v>
      </c>
      <c r="FY15" s="340">
        <f>IF(P15="課税事業者（一般課税）",INT(CT15*10/110)+INT(CU15*10/110),0)</f>
        <v>0</v>
      </c>
      <c r="FZ15" s="229">
        <f>IF(CT15=0,INT(FY15/2),FY15)</f>
        <v>0</v>
      </c>
      <c r="GA15" s="230">
        <f>IF(P15="課税事業者（一般課税）",INT(DF15*10/110),0)</f>
        <v>0</v>
      </c>
      <c r="GB15" s="231">
        <f>INT(GA15/2)</f>
        <v>0</v>
      </c>
      <c r="GC15" s="353">
        <f>IF(P15="課税事業者（一般課税）",INT(DP15*10/110),0)</f>
        <v>0</v>
      </c>
      <c r="GD15" s="229">
        <f>INT(GC15/2)</f>
        <v>0</v>
      </c>
      <c r="GE15" s="230">
        <f>IF(P15="課税事業者（一般課税）",INT(DZ15*10/110),0)</f>
        <v>0</v>
      </c>
      <c r="GF15" s="233">
        <f>INT(GE15/2)</f>
        <v>0</v>
      </c>
      <c r="GG15" s="353">
        <f>IF(P15="課税事業者（一般課税）",INT(EJ15*10/110),0)</f>
        <v>0</v>
      </c>
      <c r="GH15" s="233">
        <f>INT(GG15/2)</f>
        <v>0</v>
      </c>
      <c r="GI15" s="232">
        <f>SUM(FK15,FM15,FO15,FQ15,FS15,FU15,FW15,FY15,GA15,GC15,GE15,GG15)</f>
        <v>0</v>
      </c>
      <c r="GJ15" s="229">
        <f>SUM(FL15,FN15,FP15,FR15,FT15,FV15,FX15,FZ15,GB15,GD15,GF15,GH15)</f>
        <v>0</v>
      </c>
      <c r="GK15" s="230">
        <f>IF(P15="課税事業者（一般課税）",INT(FC15*10/110),0)</f>
        <v>0</v>
      </c>
      <c r="GL15" s="234">
        <f>+GK15</f>
        <v>0</v>
      </c>
      <c r="GM15" s="547"/>
    </row>
    <row r="16" spans="1:195" ht="20.100000000000001" customHeight="1">
      <c r="A16" s="668"/>
      <c r="B16" s="522"/>
      <c r="C16" s="669"/>
      <c r="D16" s="673"/>
      <c r="E16" s="320" t="s">
        <v>135</v>
      </c>
      <c r="F16" s="675"/>
      <c r="G16" s="773"/>
      <c r="H16" s="497"/>
      <c r="I16" s="697"/>
      <c r="J16" s="699"/>
      <c r="K16" s="552"/>
      <c r="L16" s="541"/>
      <c r="M16" s="554"/>
      <c r="N16" s="447" t="e">
        <f t="shared" ref="N16:N79" si="14">ROUNDDOWN(((R16+AL16)*1000)/(U16+AO16),0)</f>
        <v>#DIV/0!</v>
      </c>
      <c r="O16" s="556"/>
      <c r="P16" s="548"/>
      <c r="Q16" s="548"/>
      <c r="R16" s="91"/>
      <c r="S16" s="80" t="str">
        <f>IF(U16="","",VLOOKUP(L15,'リスト（けさない）'!$X$3:$Y$29,2,0))</f>
        <v/>
      </c>
      <c r="T16" s="75">
        <f t="shared" ref="T16:T22" si="15">IF(U16&gt;0,1,0)</f>
        <v>0</v>
      </c>
      <c r="U16" s="91"/>
      <c r="V16" s="81">
        <f t="shared" si="0"/>
        <v>0</v>
      </c>
      <c r="W16" s="79"/>
      <c r="X16" s="85">
        <f t="shared" ref="X16:X22" si="16">+V16+W16</f>
        <v>0</v>
      </c>
      <c r="Y16" s="334">
        <f t="shared" si="1"/>
        <v>0</v>
      </c>
      <c r="Z16" s="392">
        <f>IF(Q15="初 年 度",Y16,0)</f>
        <v>0</v>
      </c>
      <c r="AA16" s="437">
        <f>IF(Q15="次 年 度",Y16,0)</f>
        <v>0</v>
      </c>
      <c r="AB16" s="475"/>
      <c r="AC16" s="126" t="s">
        <v>208</v>
      </c>
      <c r="AD16" s="75">
        <f t="shared" ref="AD16:AD22" si="17">IF(AE16&gt;0,1,0)</f>
        <v>0</v>
      </c>
      <c r="AE16" s="424"/>
      <c r="AF16" s="387"/>
      <c r="AG16" s="91"/>
      <c r="AH16" s="94">
        <f t="shared" ref="AH16:AH22" si="18">+AF16+AG16</f>
        <v>0</v>
      </c>
      <c r="AI16" s="94">
        <f>IF(AG15&gt;0,INT((AG16-FM16)/2),AF16-FM16)</f>
        <v>0</v>
      </c>
      <c r="AJ16" s="94">
        <f>IF(Q15="初 年 度",AI16,0)</f>
        <v>0</v>
      </c>
      <c r="AK16" s="98">
        <f>IF(Q15="次 年 度",AI16,0)</f>
        <v>0</v>
      </c>
      <c r="AL16" s="91"/>
      <c r="AM16" s="81" t="str">
        <f>IF(AO16="","",VLOOKUP(L15,'リスト（けさない）'!$AA$3:$AB$29,2,0))</f>
        <v/>
      </c>
      <c r="AN16" s="94">
        <f t="shared" ref="AN16:AN22" si="19">IF(AO16&gt;0,1,0)</f>
        <v>0</v>
      </c>
      <c r="AO16" s="424"/>
      <c r="AP16" s="106">
        <f t="shared" si="2"/>
        <v>0</v>
      </c>
      <c r="AQ16" s="91"/>
      <c r="AR16" s="110">
        <f t="shared" ref="AR16:AR22" si="20">+AP16+AQ16</f>
        <v>0</v>
      </c>
      <c r="AS16" s="334">
        <f>IF(AQ16&gt;0,INT((AQ16-FO16)/2),AP16-FO16)</f>
        <v>0</v>
      </c>
      <c r="AT16" s="334">
        <f>IF(Q15="初 年 度",AS16,0)</f>
        <v>0</v>
      </c>
      <c r="AU16" s="337">
        <f>IF(Q15="次 年 度",AS16,0)</f>
        <v>0</v>
      </c>
      <c r="AV16" s="475"/>
      <c r="AW16" s="72" t="s">
        <v>208</v>
      </c>
      <c r="AX16" s="94">
        <f t="shared" ref="AX16:AX22" si="21">IF(AY16&gt;0,1,0)</f>
        <v>0</v>
      </c>
      <c r="AY16" s="101"/>
      <c r="AZ16" s="368"/>
      <c r="BA16" s="91"/>
      <c r="BB16" s="96">
        <f>+AZ16+BA16</f>
        <v>0</v>
      </c>
      <c r="BC16" s="80">
        <f>IF(BA16&gt;0,INT((BA16-FQ16)/2),$AZ$15-FQ16)</f>
        <v>0</v>
      </c>
      <c r="BD16" s="83">
        <f>IF(Q15="初 年 度",BC16,0)</f>
        <v>0</v>
      </c>
      <c r="BE16" s="120">
        <f>IF(Q15="次 年 度",BC16,0)</f>
        <v>0</v>
      </c>
      <c r="BF16" s="475"/>
      <c r="BG16" s="125" t="s">
        <v>208</v>
      </c>
      <c r="BH16" s="96">
        <f t="shared" ref="BH16:BH22" si="22">IF(BI16&gt;0,1,0)</f>
        <v>0</v>
      </c>
      <c r="BI16" s="100"/>
      <c r="BJ16" s="368"/>
      <c r="BK16" s="91"/>
      <c r="BL16" s="94">
        <f t="shared" ref="BL16:BL22" si="23">+BJ16+BK16</f>
        <v>0</v>
      </c>
      <c r="BM16" s="85">
        <f>IF(BK16&gt;0,INT((BK16-FS16)/2),$BJ$15-FS16)</f>
        <v>0</v>
      </c>
      <c r="BN16" s="85">
        <f>IF(Q15="初 年 度",BM16,0)</f>
        <v>0</v>
      </c>
      <c r="BO16" s="119">
        <f>IF(Q15="次 年 度",BM16,0)</f>
        <v>0</v>
      </c>
      <c r="BP16" s="475"/>
      <c r="BQ16" s="125" t="s">
        <v>208</v>
      </c>
      <c r="BR16" s="96">
        <f t="shared" ref="BR16:BR22" si="24">IF(BS16&gt;0,1,0)</f>
        <v>0</v>
      </c>
      <c r="BS16" s="100"/>
      <c r="BT16" s="368"/>
      <c r="BU16" s="91"/>
      <c r="BV16" s="94">
        <f t="shared" ref="BV16:BV22" si="25">+BT16+BU16</f>
        <v>0</v>
      </c>
      <c r="BW16" s="85">
        <f>IF(BU16&gt;0,INT((BU16-FU16)/2),$BT$15-FU16)</f>
        <v>0</v>
      </c>
      <c r="BX16" s="85">
        <f>IF(Q15="初 年 度",BW16,0)</f>
        <v>0</v>
      </c>
      <c r="BY16" s="119">
        <f>IF(Q15="次 年 度",BW16,0)</f>
        <v>0</v>
      </c>
      <c r="BZ16" s="475"/>
      <c r="CA16" s="125" t="s">
        <v>208</v>
      </c>
      <c r="CB16" s="96">
        <f t="shared" si="3"/>
        <v>0</v>
      </c>
      <c r="CC16" s="100"/>
      <c r="CD16" s="368"/>
      <c r="CE16" s="91"/>
      <c r="CF16" s="96">
        <f t="shared" ref="CF16:CF22" si="26">+CD16+CE16</f>
        <v>0</v>
      </c>
      <c r="CG16" s="83">
        <f>IF(CE16&gt;0,INT((CE16-FW16)/2),$CD$15-FW16)</f>
        <v>0</v>
      </c>
      <c r="CH16" s="83">
        <f>IF(Q15="初 年 度",CG16,0)</f>
        <v>0</v>
      </c>
      <c r="CI16" s="120">
        <f>IF(Q15="次 年 度",CG16,0)</f>
        <v>0</v>
      </c>
      <c r="CJ16" s="69">
        <f t="shared" si="4"/>
        <v>0</v>
      </c>
      <c r="CK16" s="81">
        <f t="shared" si="5"/>
        <v>0</v>
      </c>
      <c r="CL16" s="81">
        <f t="shared" ref="CL16:CL22" si="27">SUM(BB16,BL16,BV16,CF16)</f>
        <v>0</v>
      </c>
      <c r="CM16" s="81">
        <f t="shared" ref="CM16:CO22" si="28">SUM(BC16,BM16,BW16,CG16)</f>
        <v>0</v>
      </c>
      <c r="CN16" s="81">
        <f t="shared" si="28"/>
        <v>0</v>
      </c>
      <c r="CO16" s="128">
        <f t="shared" si="28"/>
        <v>0</v>
      </c>
      <c r="CP16" s="475"/>
      <c r="CQ16" s="455" t="str">
        <f>IF(CS16="","",VLOOKUP(L15,'リスト（けさない）'!$AD$3:$AE$29,2,0))</f>
        <v/>
      </c>
      <c r="CR16" s="207">
        <f t="shared" ref="CR16:CR22" si="29">IF(CS16&gt;0,1,0)</f>
        <v>0</v>
      </c>
      <c r="CS16" s="101"/>
      <c r="CT16" s="81">
        <f>IF(CS16&gt;0,ROUND(CQ16*CS16,0),0)</f>
        <v>0</v>
      </c>
      <c r="CU16" s="91"/>
      <c r="CV16" s="81">
        <f t="shared" ref="CV16:CV22" si="30">+CT16+CU16</f>
        <v>0</v>
      </c>
      <c r="CW16" s="81">
        <f>IF(CU16&gt;0,INT((CU16-FY16)/2),CT16-FY16)</f>
        <v>0</v>
      </c>
      <c r="CX16" s="85">
        <f>IF(Q15="初 年 度",CW16,0)</f>
        <v>0</v>
      </c>
      <c r="CY16" s="119">
        <f>IF(Q15="次 年 度",CW16,0)</f>
        <v>0</v>
      </c>
      <c r="CZ16" s="475"/>
      <c r="DA16" s="72" t="s">
        <v>208</v>
      </c>
      <c r="DB16" s="133">
        <f t="shared" ref="DB16:DB22" si="31">IF(DC16&gt;0,1,0)</f>
        <v>0</v>
      </c>
      <c r="DC16" s="101"/>
      <c r="DD16" s="368"/>
      <c r="DE16" s="91"/>
      <c r="DF16" s="96">
        <f t="shared" ref="DF16:DF22" si="32">+DD16+DE16</f>
        <v>0</v>
      </c>
      <c r="DG16" s="83">
        <f>IF(DE16&gt;0,INT((DE16-GA16)/2),$DD$15-GA16)</f>
        <v>0</v>
      </c>
      <c r="DH16" s="83">
        <f>IF(Q15="初 年 度",DG16,0)</f>
        <v>0</v>
      </c>
      <c r="DI16" s="120">
        <f>IF(Q15="次 年 度",DG16,0)</f>
        <v>0</v>
      </c>
      <c r="DJ16" s="475"/>
      <c r="DK16" s="72" t="s">
        <v>208</v>
      </c>
      <c r="DL16" s="133">
        <f t="shared" ref="DL16:DL22" si="33">IF(DM16&gt;0,1,0)</f>
        <v>0</v>
      </c>
      <c r="DM16" s="101"/>
      <c r="DN16" s="368"/>
      <c r="DO16" s="91"/>
      <c r="DP16" s="96">
        <f t="shared" ref="DP16:DP22" si="34">+DN16+DO16</f>
        <v>0</v>
      </c>
      <c r="DQ16" s="85">
        <f>IF(DO16&gt;0,INT((DO16-GC16)/2),$DN$15-GC16)</f>
        <v>0</v>
      </c>
      <c r="DR16" s="85">
        <f>IF(Q15="初 年 度",DQ16,0)</f>
        <v>0</v>
      </c>
      <c r="DS16" s="119">
        <f>IF(Q15="次 年 度",DQ16,0)</f>
        <v>0</v>
      </c>
      <c r="DT16" s="475"/>
      <c r="DU16" s="72" t="s">
        <v>208</v>
      </c>
      <c r="DV16" s="133">
        <f t="shared" ref="DV16:DV22" si="35">IF(DW16&gt;0,1,0)</f>
        <v>0</v>
      </c>
      <c r="DW16" s="101"/>
      <c r="DX16" s="368"/>
      <c r="DY16" s="91"/>
      <c r="DZ16" s="96">
        <f t="shared" ref="DZ16:DZ22" si="36">+DX16+DY16</f>
        <v>0</v>
      </c>
      <c r="EA16" s="83">
        <f>IF(DY16&gt;0,INT((DY16-GE16)/2),$DX$15-GE16)</f>
        <v>0</v>
      </c>
      <c r="EB16" s="83">
        <f>IF(Q15="初 年 度",EA16,0)</f>
        <v>0</v>
      </c>
      <c r="EC16" s="120">
        <f>IF(Q15="次 年 度",EA16,0)</f>
        <v>0</v>
      </c>
      <c r="ED16" s="475"/>
      <c r="EE16" s="72" t="s">
        <v>208</v>
      </c>
      <c r="EF16" s="133">
        <f t="shared" ref="EF16:EF22" si="37">IF(EG16&gt;0,1,0)</f>
        <v>0</v>
      </c>
      <c r="EG16" s="101"/>
      <c r="EH16" s="368"/>
      <c r="EI16" s="91"/>
      <c r="EJ16" s="96">
        <f t="shared" ref="EJ16:EJ22" si="38">+EH16+EI16</f>
        <v>0</v>
      </c>
      <c r="EK16" s="85">
        <f>IF(EI16&gt;0,INT((EI16-GG16)/2),$EH$15-GG16)</f>
        <v>0</v>
      </c>
      <c r="EL16" s="85">
        <f>IF(Q15="初 年 度",EK16,0)</f>
        <v>0</v>
      </c>
      <c r="EM16" s="119">
        <f>IF(Q15="次 年 度",EK16,0)</f>
        <v>0</v>
      </c>
      <c r="EN16" s="69">
        <f t="shared" ref="EN16:EN22" si="39">SUM(DL16,DV16,EF16)</f>
        <v>0</v>
      </c>
      <c r="EO16" s="83">
        <f t="shared" ref="EO16:EO47" si="40">SUM(DM16,DW16,EG16)</f>
        <v>0</v>
      </c>
      <c r="EP16" s="85">
        <f t="shared" si="6"/>
        <v>0</v>
      </c>
      <c r="EQ16" s="85">
        <f t="shared" si="6"/>
        <v>0</v>
      </c>
      <c r="ER16" s="85">
        <f t="shared" si="6"/>
        <v>0</v>
      </c>
      <c r="ES16" s="119">
        <f t="shared" si="6"/>
        <v>0</v>
      </c>
      <c r="ET16" s="134">
        <f t="shared" si="7"/>
        <v>0</v>
      </c>
      <c r="EU16" s="123">
        <f t="shared" si="8"/>
        <v>0</v>
      </c>
      <c r="EV16" s="85">
        <f t="shared" si="9"/>
        <v>0</v>
      </c>
      <c r="EW16" s="85">
        <f t="shared" si="10"/>
        <v>0</v>
      </c>
      <c r="EX16" s="83">
        <f t="shared" si="11"/>
        <v>0</v>
      </c>
      <c r="EY16" s="130">
        <f t="shared" si="12"/>
        <v>0</v>
      </c>
      <c r="EZ16" s="71">
        <f>IF(L15="ブルーベリー（普通栽培）",0,220)</f>
        <v>220</v>
      </c>
      <c r="FA16" s="81">
        <f>IF(L15="ブルーベリー（普通栽培）",0,T16+AD16+AN16)</f>
        <v>0</v>
      </c>
      <c r="FB16" s="85">
        <f>IF(L15="ブルーベリー（普通栽培）",0,U16+AE16+AO16)</f>
        <v>0</v>
      </c>
      <c r="FC16" s="83">
        <f>ROUND(EZ16*FB16,0)</f>
        <v>0</v>
      </c>
      <c r="FD16" s="117">
        <f t="shared" ref="FD16:FD38" si="41">SUM(FE16,FF16)</f>
        <v>0</v>
      </c>
      <c r="FE16" s="117">
        <f>IF(Q15="初 年 度",FC16-GK16,0)</f>
        <v>0</v>
      </c>
      <c r="FF16" s="118">
        <f>IF(Q15="次 年 度",FC16-GK16,0)</f>
        <v>0</v>
      </c>
      <c r="FG16" s="134">
        <f t="shared" ref="FG16:FG22" si="42">SUM(EV16,FC16)</f>
        <v>0</v>
      </c>
      <c r="FH16" s="117">
        <f t="shared" ref="FH16:FH22" si="43">SUM(EW16,FD16)</f>
        <v>0</v>
      </c>
      <c r="FI16" s="117">
        <f t="shared" ref="FI16:FI22" si="44">SUM(EX16,FE16)</f>
        <v>0</v>
      </c>
      <c r="FJ16" s="128">
        <f t="shared" ref="FJ16:FJ22" si="45">SUM(EY16,FF16)</f>
        <v>0</v>
      </c>
      <c r="FK16" s="314">
        <f>IF(P15="課税事業者（一般課税）",INT(V16*10/110)+INT(W16*10/110),0)</f>
        <v>0</v>
      </c>
      <c r="FL16" s="93">
        <f t="shared" si="13"/>
        <v>0</v>
      </c>
      <c r="FM16" s="103">
        <f>IF(P15="課税事業者（一般課税）",INT(AG16*0.0909090909090909),0)</f>
        <v>0</v>
      </c>
      <c r="FN16" s="341">
        <f t="shared" ref="FN16:FN79" si="46">INT(FM16/2)</f>
        <v>0</v>
      </c>
      <c r="FO16" s="350">
        <f>IF(P15="課税事業者（一般課税）",INT(AP16*10/110)+INT(AQ16*10/110),0)</f>
        <v>0</v>
      </c>
      <c r="FP16" s="116">
        <f t="shared" ref="FP16:FP22" si="47">IF(AP16=0,INT(FO16/2),FO16)</f>
        <v>0</v>
      </c>
      <c r="FQ16" s="347">
        <f>IF(P15="課税事業者（一般課税）",INT(BA16*10/110),0)</f>
        <v>0</v>
      </c>
      <c r="FR16" s="93">
        <f t="shared" ref="FR16:FR79" si="48">INT(FQ16/2)</f>
        <v>0</v>
      </c>
      <c r="FS16" s="355">
        <f>IF(P15="課税事業者（一般課税）",INT(BL16*10/110),0)</f>
        <v>0</v>
      </c>
      <c r="FT16" s="116">
        <f t="shared" ref="FT16:FT79" si="49">INT(FS16/2)</f>
        <v>0</v>
      </c>
      <c r="FU16" s="355">
        <f>IF(P15="課税事業者（一般課税）",INT(BV16*10/110),0)</f>
        <v>0</v>
      </c>
      <c r="FV16" s="116">
        <f t="shared" ref="FV16:FV79" si="50">INT(FU16/2)</f>
        <v>0</v>
      </c>
      <c r="FW16" s="355">
        <f>IF(P15="課税事業者（一般課税）",INT(CF16*10/110),0)</f>
        <v>0</v>
      </c>
      <c r="FX16" s="104">
        <f t="shared" ref="FX16:FX79" si="51">INT(FW16/2)</f>
        <v>0</v>
      </c>
      <c r="FY16" s="347">
        <f>IF(P15="課税事業者（一般課税）",INT(CT16*10/110)+INT(CU16*10/110),0)</f>
        <v>0</v>
      </c>
      <c r="FZ16" s="93">
        <f t="shared" ref="FZ16:FZ22" si="52">IF(CT16=0,INT(FY16/2),FY16)</f>
        <v>0</v>
      </c>
      <c r="GA16" s="355">
        <f>IF(P15="課税事業者（一般課税）",INT(DF16*10/110),0)</f>
        <v>0</v>
      </c>
      <c r="GB16" s="104">
        <f t="shared" ref="GB16:GB79" si="53">INT(GA16/2)</f>
        <v>0</v>
      </c>
      <c r="GC16" s="354">
        <f>IF(P15="課税事業者（一般課税）",INT(DL16*10/110),0)</f>
        <v>0</v>
      </c>
      <c r="GD16" s="93">
        <f t="shared" ref="GD16:GD79" si="54">INT(GC16/2)</f>
        <v>0</v>
      </c>
      <c r="GE16" s="355">
        <f>IF(P15="課税事業者（一般課税）",INT(DZ16*10/110),0)</f>
        <v>0</v>
      </c>
      <c r="GF16" s="116">
        <f t="shared" ref="GF16:GF79" si="55">INT(GE16/2)</f>
        <v>0</v>
      </c>
      <c r="GG16" s="354">
        <f>IF(P15="課税事業者（一般課税）",INT(EJ16*10/110),0)</f>
        <v>0</v>
      </c>
      <c r="GH16" s="115">
        <f t="shared" ref="GH16:GH79" si="56">INT(GG16/2)</f>
        <v>0</v>
      </c>
      <c r="GI16" s="113">
        <f t="shared" ref="GI16:GJ22" si="57">SUM(FK16,FM16,FO16,FQ16,FS16,FU16,FW16,FY16,GA16,GC16,GE16,GG16)</f>
        <v>0</v>
      </c>
      <c r="GJ16" s="92">
        <f t="shared" si="57"/>
        <v>0</v>
      </c>
      <c r="GK16" s="355">
        <f>IF(P15="課税事業者（一般課税）",INT(FC16*10/110),0)</f>
        <v>0</v>
      </c>
      <c r="GL16" s="140">
        <f t="shared" ref="GL16:GL79" si="58">+GK16</f>
        <v>0</v>
      </c>
      <c r="GM16" s="695"/>
    </row>
    <row r="17" spans="1:195" ht="20.100000000000001" customHeight="1">
      <c r="A17" s="667" t="str">
        <f>+A15</f>
        <v>北海道</v>
      </c>
      <c r="B17" s="521"/>
      <c r="C17" s="629">
        <f t="shared" ref="C17:C79" si="59">+C15+1</f>
        <v>2</v>
      </c>
      <c r="D17" s="685"/>
      <c r="E17" s="321" t="s">
        <v>253</v>
      </c>
      <c r="F17" s="680"/>
      <c r="G17" s="772">
        <f>+'申請用入力(①本体) '!G17:G18</f>
        <v>0</v>
      </c>
      <c r="H17" s="697"/>
      <c r="I17" s="543"/>
      <c r="J17" s="698"/>
      <c r="K17" s="684"/>
      <c r="L17" s="683"/>
      <c r="M17" s="763"/>
      <c r="N17" s="448" t="e">
        <f t="shared" si="14"/>
        <v>#DIV/0!</v>
      </c>
      <c r="O17" s="774" t="str">
        <f>IF(L17="","",VLOOKUP(L17,'リスト（けさない）'!$Q$3:$R$29,2,0))</f>
        <v/>
      </c>
      <c r="P17" s="536"/>
      <c r="Q17" s="536"/>
      <c r="R17" s="473"/>
      <c r="S17" s="251" t="str">
        <f>IF(U17="","",VLOOKUP(L17,'リスト（けさない）'!$X$3:$Y$29,2,0))</f>
        <v/>
      </c>
      <c r="T17" s="243">
        <f t="shared" si="15"/>
        <v>0</v>
      </c>
      <c r="U17" s="255"/>
      <c r="V17" s="245">
        <f t="shared" si="0"/>
        <v>0</v>
      </c>
      <c r="W17" s="246"/>
      <c r="X17" s="247">
        <f t="shared" si="16"/>
        <v>0</v>
      </c>
      <c r="Y17" s="253">
        <f t="shared" si="1"/>
        <v>0</v>
      </c>
      <c r="Z17" s="332">
        <f>IF(Q17="初 年 度",Y17,0)</f>
        <v>0</v>
      </c>
      <c r="AA17" s="438">
        <f>IF(Q17="次 年 度",Y17,0)</f>
        <v>0</v>
      </c>
      <c r="AB17" s="476"/>
      <c r="AC17" s="124" t="s">
        <v>208</v>
      </c>
      <c r="AD17" s="243">
        <f t="shared" si="17"/>
        <v>0</v>
      </c>
      <c r="AE17" s="425"/>
      <c r="AF17" s="387"/>
      <c r="AG17" s="255"/>
      <c r="AH17" s="248">
        <f t="shared" si="18"/>
        <v>0</v>
      </c>
      <c r="AI17" s="339">
        <f>IF(AG17&gt;0,INT((AG17-FM17)/2),AF17-FM17)</f>
        <v>0</v>
      </c>
      <c r="AJ17" s="335">
        <f>IF(Q17="初 年 度",AI17,0)</f>
        <v>0</v>
      </c>
      <c r="AK17" s="336">
        <f>IF(Q17="次 年 度",AI17,0)</f>
        <v>0</v>
      </c>
      <c r="AL17" s="473"/>
      <c r="AM17" s="245" t="str">
        <f>IF(AO17="","",VLOOKUP(L17,'リスト（けさない）'!$AA$3:$AB$29,2,0))</f>
        <v/>
      </c>
      <c r="AN17" s="248">
        <f t="shared" si="19"/>
        <v>0</v>
      </c>
      <c r="AO17" s="425"/>
      <c r="AP17" s="257">
        <f t="shared" si="2"/>
        <v>0</v>
      </c>
      <c r="AQ17" s="255"/>
      <c r="AR17" s="258">
        <f t="shared" si="20"/>
        <v>0</v>
      </c>
      <c r="AS17" s="338">
        <f>IF(AQ17&gt;0,INT((AQ17-FO17)/2),AP17-FO17)</f>
        <v>0</v>
      </c>
      <c r="AT17" s="332">
        <f>IF(Q17="初 年 度",AS17,0)</f>
        <v>0</v>
      </c>
      <c r="AU17" s="333">
        <f>IF(Q17="次 年 度",AS17,0)</f>
        <v>0</v>
      </c>
      <c r="AV17" s="476"/>
      <c r="AW17" s="124" t="s">
        <v>208</v>
      </c>
      <c r="AX17" s="248">
        <f t="shared" si="21"/>
        <v>0</v>
      </c>
      <c r="AY17" s="244"/>
      <c r="AZ17" s="367"/>
      <c r="BA17" s="255"/>
      <c r="BB17" s="254">
        <f t="shared" ref="BB17:BB22" si="60">+AZ17+BA17</f>
        <v>0</v>
      </c>
      <c r="BC17" s="338">
        <f t="shared" ref="BC17:BC80" si="61">IF(BA17&gt;0,INT((BA17-FQ17)/2),$AZ$15-FQ17)</f>
        <v>0</v>
      </c>
      <c r="BD17" s="332">
        <f>IF(Q17="初 年 度",BC17,0)</f>
        <v>0</v>
      </c>
      <c r="BE17" s="333">
        <f>IF(Q17="次 年 度",BC17,0)</f>
        <v>0</v>
      </c>
      <c r="BF17" s="476"/>
      <c r="BG17" s="124" t="s">
        <v>208</v>
      </c>
      <c r="BH17" s="248">
        <f t="shared" si="22"/>
        <v>0</v>
      </c>
      <c r="BI17" s="244"/>
      <c r="BJ17" s="367"/>
      <c r="BK17" s="255"/>
      <c r="BL17" s="248">
        <f t="shared" si="23"/>
        <v>0</v>
      </c>
      <c r="BM17" s="339">
        <f>IF(BK17&gt;0,INT((BK17-FS17)/2),$BJ$15-FS17)</f>
        <v>0</v>
      </c>
      <c r="BN17" s="335">
        <f>IF(Q17="初 年 度",BM17,0)</f>
        <v>0</v>
      </c>
      <c r="BO17" s="336">
        <f>IF(Q17="次 年 度",BM17,0)</f>
        <v>0</v>
      </c>
      <c r="BP17" s="476"/>
      <c r="BQ17" s="124" t="s">
        <v>208</v>
      </c>
      <c r="BR17" s="248">
        <f t="shared" si="24"/>
        <v>0</v>
      </c>
      <c r="BS17" s="244"/>
      <c r="BT17" s="367"/>
      <c r="BU17" s="88"/>
      <c r="BV17" s="95">
        <f t="shared" si="25"/>
        <v>0</v>
      </c>
      <c r="BW17" s="339">
        <f>IF(BU17&gt;0,INT((BU17-FU17)/2),$BT$15-FU17)</f>
        <v>0</v>
      </c>
      <c r="BX17" s="335">
        <f>IF(Q17="初 年 度",BW17,0)</f>
        <v>0</v>
      </c>
      <c r="BY17" s="336">
        <f>IF(Q17="次 年 度",BW17,0)</f>
        <v>0</v>
      </c>
      <c r="BZ17" s="476"/>
      <c r="CA17" s="124" t="s">
        <v>208</v>
      </c>
      <c r="CB17" s="248">
        <f t="shared" si="3"/>
        <v>0</v>
      </c>
      <c r="CC17" s="244"/>
      <c r="CD17" s="367"/>
      <c r="CE17" s="255"/>
      <c r="CF17" s="254">
        <f t="shared" si="26"/>
        <v>0</v>
      </c>
      <c r="CG17" s="338">
        <f t="shared" ref="CG17:CG80" si="62">IF(CE17&gt;0,INT((CE17-FW17)/2),$CD$15-FW17)</f>
        <v>0</v>
      </c>
      <c r="CH17" s="332">
        <f>IF(Q17="初 年 度",CG17,0)</f>
        <v>0</v>
      </c>
      <c r="CI17" s="333">
        <f>IF(Q17="次 年 度",CG17,0)</f>
        <v>0</v>
      </c>
      <c r="CJ17" s="256">
        <f t="shared" si="4"/>
        <v>0</v>
      </c>
      <c r="CK17" s="245">
        <f t="shared" si="5"/>
        <v>0</v>
      </c>
      <c r="CL17" s="245">
        <f t="shared" si="27"/>
        <v>0</v>
      </c>
      <c r="CM17" s="247">
        <f t="shared" si="28"/>
        <v>0</v>
      </c>
      <c r="CN17" s="245">
        <f t="shared" si="28"/>
        <v>0</v>
      </c>
      <c r="CO17" s="266">
        <f t="shared" si="28"/>
        <v>0</v>
      </c>
      <c r="CP17" s="476"/>
      <c r="CQ17" s="245" t="str">
        <f>IF(CS17="","",VLOOKUP(L17,'リスト（けさない）'!$AD$3:$AE$29,2,0))</f>
        <v/>
      </c>
      <c r="CR17" s="267">
        <f t="shared" si="29"/>
        <v>0</v>
      </c>
      <c r="CS17" s="244"/>
      <c r="CT17" s="245">
        <f t="shared" ref="CT17:CT22" si="63">IF(CS17&gt;0,ROUND(CQ17*CS17,0),0)</f>
        <v>0</v>
      </c>
      <c r="CU17" s="255"/>
      <c r="CV17" s="245">
        <f t="shared" si="30"/>
        <v>0</v>
      </c>
      <c r="CW17" s="339">
        <f>IF(CU17&gt;0,INT((CU17-FY17)/2),CT17-FY17)</f>
        <v>0</v>
      </c>
      <c r="CX17" s="335">
        <f>IF(Q17="初 年 度",CW17,0)</f>
        <v>0</v>
      </c>
      <c r="CY17" s="336">
        <f>IF(Q17="次 年 度",CW17,0)</f>
        <v>0</v>
      </c>
      <c r="CZ17" s="476"/>
      <c r="DA17" s="124" t="s">
        <v>208</v>
      </c>
      <c r="DB17" s="267">
        <f t="shared" si="31"/>
        <v>0</v>
      </c>
      <c r="DC17" s="244"/>
      <c r="DD17" s="367"/>
      <c r="DE17" s="255"/>
      <c r="DF17" s="254">
        <f t="shared" si="32"/>
        <v>0</v>
      </c>
      <c r="DG17" s="338">
        <f t="shared" ref="DG17:DG80" si="64">IF(DE17&gt;0,INT((DE17-GA17)/2),$DD$15-GA17)</f>
        <v>0</v>
      </c>
      <c r="DH17" s="332">
        <f>IF(Q17="初 年 度",DG17,0)</f>
        <v>0</v>
      </c>
      <c r="DI17" s="333">
        <f>IF(Q17="次 年 度",DG17,0)</f>
        <v>0</v>
      </c>
      <c r="DJ17" s="476"/>
      <c r="DK17" s="458" t="s">
        <v>208</v>
      </c>
      <c r="DL17" s="267">
        <f t="shared" si="33"/>
        <v>0</v>
      </c>
      <c r="DM17" s="244"/>
      <c r="DN17" s="367"/>
      <c r="DO17" s="255"/>
      <c r="DP17" s="248">
        <f t="shared" si="34"/>
        <v>0</v>
      </c>
      <c r="DQ17" s="339">
        <f>IF(DO17&gt;0,INT((DO17-GC17)/2),$DN$15-GC17)</f>
        <v>0</v>
      </c>
      <c r="DR17" s="335">
        <f>IF(Q17="初 年 度",DQ17,0)</f>
        <v>0</v>
      </c>
      <c r="DS17" s="336">
        <f>IF(Q17="次 年 度",DQ17,0)</f>
        <v>0</v>
      </c>
      <c r="DT17" s="476"/>
      <c r="DU17" s="458" t="s">
        <v>208</v>
      </c>
      <c r="DV17" s="267">
        <f t="shared" si="35"/>
        <v>0</v>
      </c>
      <c r="DW17" s="244"/>
      <c r="DX17" s="367"/>
      <c r="DY17" s="255"/>
      <c r="DZ17" s="254">
        <f t="shared" si="36"/>
        <v>0</v>
      </c>
      <c r="EA17" s="338">
        <f t="shared" ref="EA17:EA80" si="65">IF(DY17&gt;0,INT((DY17-GE17)/2),$DX$15-GE17)</f>
        <v>0</v>
      </c>
      <c r="EB17" s="332">
        <f>IF(Q17="初 年 度",EA17,0)</f>
        <v>0</v>
      </c>
      <c r="EC17" s="333">
        <f>IF(Q17="次 年 度",EA17,0)</f>
        <v>0</v>
      </c>
      <c r="ED17" s="476"/>
      <c r="EE17" s="458" t="s">
        <v>208</v>
      </c>
      <c r="EF17" s="267">
        <f t="shared" si="37"/>
        <v>0</v>
      </c>
      <c r="EG17" s="244"/>
      <c r="EH17" s="367"/>
      <c r="EI17" s="255"/>
      <c r="EJ17" s="248">
        <f t="shared" si="38"/>
        <v>0</v>
      </c>
      <c r="EK17" s="339">
        <f>IF(EI17&gt;0,INT((EI17-GG17)/2),$EH$15-GG17)</f>
        <v>0</v>
      </c>
      <c r="EL17" s="335">
        <f>IF(Q17="初 年 度",EK17,0)</f>
        <v>0</v>
      </c>
      <c r="EM17" s="336">
        <f>IF(Q17="次 年 度",EK17,0)</f>
        <v>0</v>
      </c>
      <c r="EN17" s="256">
        <f t="shared" si="39"/>
        <v>0</v>
      </c>
      <c r="EO17" s="247">
        <f t="shared" si="40"/>
        <v>0</v>
      </c>
      <c r="EP17" s="247">
        <f t="shared" si="6"/>
        <v>0</v>
      </c>
      <c r="EQ17" s="247">
        <f t="shared" si="6"/>
        <v>0</v>
      </c>
      <c r="ER17" s="247">
        <f t="shared" si="6"/>
        <v>0</v>
      </c>
      <c r="ES17" s="259">
        <f t="shared" si="6"/>
        <v>0</v>
      </c>
      <c r="ET17" s="272">
        <f t="shared" si="7"/>
        <v>0</v>
      </c>
      <c r="EU17" s="264">
        <f t="shared" si="8"/>
        <v>0</v>
      </c>
      <c r="EV17" s="247">
        <f t="shared" si="9"/>
        <v>0</v>
      </c>
      <c r="EW17" s="247">
        <f t="shared" si="10"/>
        <v>0</v>
      </c>
      <c r="EX17" s="251">
        <f t="shared" si="11"/>
        <v>0</v>
      </c>
      <c r="EY17" s="268">
        <f t="shared" si="12"/>
        <v>0</v>
      </c>
      <c r="EZ17" s="383">
        <f>IF(L17="ブルーベリー（普通栽培）",0,220)</f>
        <v>220</v>
      </c>
      <c r="FA17" s="247">
        <f>IF(L17="ブルーベリー（普通栽培）",0,T17+AD17+AN17)</f>
        <v>0</v>
      </c>
      <c r="FB17" s="247">
        <f>IF(L17="ブルーベリー（普通栽培）",0,U17+AE17+AO17)</f>
        <v>0</v>
      </c>
      <c r="FC17" s="253">
        <f t="shared" ref="FC17:FC22" si="66">ROUND(EZ17*FB17,0)</f>
        <v>0</v>
      </c>
      <c r="FD17" s="247">
        <f t="shared" si="41"/>
        <v>0</v>
      </c>
      <c r="FE17" s="247">
        <f>IF(Q17="初 年 度",FC17-GK17,0)</f>
        <v>0</v>
      </c>
      <c r="FF17" s="259">
        <f>IF(Q17="次 年 度",FC17-GK17,0)</f>
        <v>0</v>
      </c>
      <c r="FG17" s="135">
        <f t="shared" si="42"/>
        <v>0</v>
      </c>
      <c r="FH17" s="82">
        <f t="shared" si="43"/>
        <v>0</v>
      </c>
      <c r="FI17" s="82">
        <f t="shared" si="44"/>
        <v>0</v>
      </c>
      <c r="FJ17" s="129">
        <f t="shared" si="45"/>
        <v>0</v>
      </c>
      <c r="FK17" s="228">
        <f>IF(P17="課税事業者（一般課税）",INT(V17*10/110)+INT(W17*10/110),0)</f>
        <v>0</v>
      </c>
      <c r="FL17" s="277">
        <f t="shared" si="13"/>
        <v>0</v>
      </c>
      <c r="FM17" s="278">
        <f>IF(P17="課税事業者（一般課税）",INT(AG17*0.0909090909090909),0)</f>
        <v>0</v>
      </c>
      <c r="FN17" s="342">
        <f t="shared" si="46"/>
        <v>0</v>
      </c>
      <c r="FO17" s="232">
        <f>IF(P17="課税事業者（一般課税）",INT(AP17*10/110)+INT(AQ17*10/110),0)</f>
        <v>0</v>
      </c>
      <c r="FP17" s="281">
        <f t="shared" si="47"/>
        <v>0</v>
      </c>
      <c r="FQ17" s="340">
        <f>IF(P17="課税事業者（一般課税）",INT(BA17*10/110),0)</f>
        <v>0</v>
      </c>
      <c r="FR17" s="277">
        <f t="shared" si="48"/>
        <v>0</v>
      </c>
      <c r="FS17" s="230">
        <f>IF(P17="課税事業者（一般課税）",INT(BL17*10/110),0)</f>
        <v>0</v>
      </c>
      <c r="FT17" s="281">
        <f t="shared" si="49"/>
        <v>0</v>
      </c>
      <c r="FU17" s="230">
        <f>IF(P17="課税事業者（一般課税）",INT(BV17*10/110),0)</f>
        <v>0</v>
      </c>
      <c r="FV17" s="281">
        <f t="shared" si="50"/>
        <v>0</v>
      </c>
      <c r="FW17" s="230">
        <f>IF(P17="課税事業者（一般課税）",INT(CF17*10/110),0)</f>
        <v>0</v>
      </c>
      <c r="FX17" s="279">
        <f t="shared" si="51"/>
        <v>0</v>
      </c>
      <c r="FY17" s="340">
        <f>IF(P17="課税事業者（一般課税）",INT(CT17*10/110)+INT(CU17*10/110),0)</f>
        <v>0</v>
      </c>
      <c r="FZ17" s="277">
        <f t="shared" si="52"/>
        <v>0</v>
      </c>
      <c r="GA17" s="230">
        <f>IF(P17="課税事業者（一般課税）",INT(DF17*10/110),0)</f>
        <v>0</v>
      </c>
      <c r="GB17" s="279">
        <f t="shared" si="53"/>
        <v>0</v>
      </c>
      <c r="GC17" s="353">
        <f>IF(P17="課税事業者（一般課税）",INT(DP17*10/110),0)</f>
        <v>0</v>
      </c>
      <c r="GD17" s="277">
        <f t="shared" si="54"/>
        <v>0</v>
      </c>
      <c r="GE17" s="230">
        <f>IF(P17="課税事業者（一般課税）",INT(DZ17*10/110),0)</f>
        <v>0</v>
      </c>
      <c r="GF17" s="281">
        <f t="shared" si="55"/>
        <v>0</v>
      </c>
      <c r="GG17" s="353">
        <f>IF(P17="課税事業者（一般課税）",INT(EJ17*10/110),0)</f>
        <v>0</v>
      </c>
      <c r="GH17" s="281">
        <f t="shared" si="56"/>
        <v>0</v>
      </c>
      <c r="GI17" s="280">
        <f t="shared" si="57"/>
        <v>0</v>
      </c>
      <c r="GJ17" s="277">
        <f t="shared" si="57"/>
        <v>0</v>
      </c>
      <c r="GK17" s="230">
        <f>IF(P17="課税事業者（一般課税）",INT(FC17*10/110),0)</f>
        <v>0</v>
      </c>
      <c r="GL17" s="287">
        <f t="shared" si="58"/>
        <v>0</v>
      </c>
      <c r="GM17" s="694"/>
    </row>
    <row r="18" spans="1:195" ht="20.100000000000001" customHeight="1">
      <c r="A18" s="668"/>
      <c r="B18" s="522"/>
      <c r="C18" s="669"/>
      <c r="D18" s="673"/>
      <c r="E18" s="320" t="s">
        <v>135</v>
      </c>
      <c r="F18" s="675"/>
      <c r="G18" s="773"/>
      <c r="H18" s="497"/>
      <c r="I18" s="697"/>
      <c r="J18" s="699"/>
      <c r="K18" s="552"/>
      <c r="L18" s="541"/>
      <c r="M18" s="554"/>
      <c r="N18" s="447" t="e">
        <f t="shared" si="14"/>
        <v>#DIV/0!</v>
      </c>
      <c r="O18" s="556"/>
      <c r="P18" s="537"/>
      <c r="Q18" s="537"/>
      <c r="R18" s="89"/>
      <c r="S18" s="80" t="str">
        <f>IF(U18="","",VLOOKUP(L17,'リスト（けさない）'!$X$3:$Y$29,2,0))</f>
        <v/>
      </c>
      <c r="T18" s="74">
        <f t="shared" si="15"/>
        <v>0</v>
      </c>
      <c r="U18" s="89"/>
      <c r="V18" s="80">
        <f t="shared" si="0"/>
        <v>0</v>
      </c>
      <c r="W18" s="78"/>
      <c r="X18" s="83">
        <f t="shared" si="16"/>
        <v>0</v>
      </c>
      <c r="Y18" s="83">
        <f t="shared" si="1"/>
        <v>0</v>
      </c>
      <c r="Z18" s="394">
        <f>IF(Q17="初 年 度",Y18,0)</f>
        <v>0</v>
      </c>
      <c r="AA18" s="439">
        <f>IF(Q17="次 年 度",Y18,0)</f>
        <v>0</v>
      </c>
      <c r="AB18" s="477"/>
      <c r="AC18" s="125" t="s">
        <v>208</v>
      </c>
      <c r="AD18" s="74">
        <f t="shared" si="17"/>
        <v>0</v>
      </c>
      <c r="AE18" s="426"/>
      <c r="AF18" s="387"/>
      <c r="AG18" s="89"/>
      <c r="AH18" s="96">
        <f t="shared" si="18"/>
        <v>0</v>
      </c>
      <c r="AI18" s="96">
        <f>IF(AG17&gt;0,INT((AG18-FM18)/2),AF18-FM18)</f>
        <v>0</v>
      </c>
      <c r="AJ18" s="96">
        <f>IF(Q17="初 年 度",AI18,0)</f>
        <v>0</v>
      </c>
      <c r="AK18" s="99">
        <f>IF(Q17="次 年 度",AI18,0)</f>
        <v>0</v>
      </c>
      <c r="AL18" s="89"/>
      <c r="AM18" s="80" t="str">
        <f>IF(AO18="","",VLOOKUP(L17,'リスト（けさない）'!$AA$3:$AB$29,2,0))</f>
        <v/>
      </c>
      <c r="AN18" s="96">
        <f t="shared" si="19"/>
        <v>0</v>
      </c>
      <c r="AO18" s="426"/>
      <c r="AP18" s="107">
        <f t="shared" si="2"/>
        <v>0</v>
      </c>
      <c r="AQ18" s="89"/>
      <c r="AR18" s="111">
        <f t="shared" si="20"/>
        <v>0</v>
      </c>
      <c r="AS18" s="334">
        <f>IF(AQ18&gt;0,INT((AQ18-FO18)/2),AP18-FO18)</f>
        <v>0</v>
      </c>
      <c r="AT18" s="334">
        <f>IF(Q17="初 年 度",AS18,0)</f>
        <v>0</v>
      </c>
      <c r="AU18" s="337">
        <f>IF(Q17="次 年 度",AS18,0)</f>
        <v>0</v>
      </c>
      <c r="AV18" s="477"/>
      <c r="AW18" s="125" t="s">
        <v>208</v>
      </c>
      <c r="AX18" s="96">
        <f t="shared" si="21"/>
        <v>0</v>
      </c>
      <c r="AY18" s="100"/>
      <c r="AZ18" s="368"/>
      <c r="BA18" s="89"/>
      <c r="BB18" s="96">
        <f t="shared" si="60"/>
        <v>0</v>
      </c>
      <c r="BC18" s="80">
        <f t="shared" si="61"/>
        <v>0</v>
      </c>
      <c r="BD18" s="83">
        <f>IF(Q17="初 年 度",BC18,0)</f>
        <v>0</v>
      </c>
      <c r="BE18" s="120">
        <f>IF(Q17="次 年 度",BC18,0)</f>
        <v>0</v>
      </c>
      <c r="BF18" s="477"/>
      <c r="BG18" s="125" t="s">
        <v>208</v>
      </c>
      <c r="BH18" s="96">
        <f t="shared" si="22"/>
        <v>0</v>
      </c>
      <c r="BI18" s="100"/>
      <c r="BJ18" s="368"/>
      <c r="BK18" s="89"/>
      <c r="BL18" s="96">
        <f t="shared" si="23"/>
        <v>0</v>
      </c>
      <c r="BM18" s="83">
        <f>IF(BK18&gt;0,INT((BK18-FS18)/2),$BJ$15-FS18)</f>
        <v>0</v>
      </c>
      <c r="BN18" s="83">
        <f>IF(Q17="初 年 度",BM18,0)</f>
        <v>0</v>
      </c>
      <c r="BO18" s="120">
        <f>IF(Q17="次 年 度",BM18,0)</f>
        <v>0</v>
      </c>
      <c r="BP18" s="477"/>
      <c r="BQ18" s="125" t="s">
        <v>208</v>
      </c>
      <c r="BR18" s="96">
        <f t="shared" si="24"/>
        <v>0</v>
      </c>
      <c r="BS18" s="100"/>
      <c r="BT18" s="368"/>
      <c r="BU18" s="89"/>
      <c r="BV18" s="96">
        <f t="shared" si="25"/>
        <v>0</v>
      </c>
      <c r="BW18" s="83">
        <f>IF(BU18&gt;0,INT((BU18-FU18)/2),$BT$15-FU18)</f>
        <v>0</v>
      </c>
      <c r="BX18" s="83">
        <f>IF(Q17="初 年 度",BW18,0)</f>
        <v>0</v>
      </c>
      <c r="BY18" s="120">
        <f>IF(Q17="次 年 度",BW18,0)</f>
        <v>0</v>
      </c>
      <c r="BZ18" s="477"/>
      <c r="CA18" s="125" t="s">
        <v>208</v>
      </c>
      <c r="CB18" s="96">
        <f t="shared" si="3"/>
        <v>0</v>
      </c>
      <c r="CC18" s="100"/>
      <c r="CD18" s="368"/>
      <c r="CE18" s="89"/>
      <c r="CF18" s="96">
        <f t="shared" si="26"/>
        <v>0</v>
      </c>
      <c r="CG18" s="83">
        <f t="shared" si="62"/>
        <v>0</v>
      </c>
      <c r="CH18" s="83">
        <f>IF(Q17="初 年 度",CG18,0)</f>
        <v>0</v>
      </c>
      <c r="CI18" s="120">
        <f>IF(Q17="次 年 度",CG18,0)</f>
        <v>0</v>
      </c>
      <c r="CJ18" s="71">
        <f t="shared" si="4"/>
        <v>0</v>
      </c>
      <c r="CK18" s="80">
        <f t="shared" si="5"/>
        <v>0</v>
      </c>
      <c r="CL18" s="80">
        <f t="shared" si="27"/>
        <v>0</v>
      </c>
      <c r="CM18" s="83">
        <f t="shared" si="28"/>
        <v>0</v>
      </c>
      <c r="CN18" s="80">
        <f t="shared" si="28"/>
        <v>0</v>
      </c>
      <c r="CO18" s="130">
        <f t="shared" si="28"/>
        <v>0</v>
      </c>
      <c r="CP18" s="477"/>
      <c r="CQ18" s="80" t="str">
        <f>IF(CS18="","",VLOOKUP(L17,'リスト（けさない）'!$AD$3:$AE$29,2,0))</f>
        <v/>
      </c>
      <c r="CR18" s="74">
        <f t="shared" si="29"/>
        <v>0</v>
      </c>
      <c r="CS18" s="100"/>
      <c r="CT18" s="80">
        <f t="shared" si="63"/>
        <v>0</v>
      </c>
      <c r="CU18" s="89"/>
      <c r="CV18" s="83">
        <f t="shared" si="30"/>
        <v>0</v>
      </c>
      <c r="CW18" s="80">
        <f>IF(CU18&gt;0,INT((CU18-FY18)/2),CT18-FY18)</f>
        <v>0</v>
      </c>
      <c r="CX18" s="83">
        <f>IF(Q17="初 年 度",CW18,0)</f>
        <v>0</v>
      </c>
      <c r="CY18" s="120">
        <f>IF(Q17="次 年 度",CW18,0)</f>
        <v>0</v>
      </c>
      <c r="CZ18" s="477"/>
      <c r="DA18" s="125" t="s">
        <v>208</v>
      </c>
      <c r="DB18" s="74">
        <f t="shared" si="31"/>
        <v>0</v>
      </c>
      <c r="DC18" s="100"/>
      <c r="DD18" s="368"/>
      <c r="DE18" s="89"/>
      <c r="DF18" s="96">
        <f t="shared" si="32"/>
        <v>0</v>
      </c>
      <c r="DG18" s="83">
        <f t="shared" si="64"/>
        <v>0</v>
      </c>
      <c r="DH18" s="83">
        <f>IF(Q17="初 年 度",DG18,0)</f>
        <v>0</v>
      </c>
      <c r="DI18" s="120">
        <f>IF(Q17="次 年 度",DG18,0)</f>
        <v>0</v>
      </c>
      <c r="DJ18" s="477"/>
      <c r="DK18" s="125" t="s">
        <v>208</v>
      </c>
      <c r="DL18" s="74">
        <f t="shared" si="33"/>
        <v>0</v>
      </c>
      <c r="DM18" s="100"/>
      <c r="DN18" s="368"/>
      <c r="DO18" s="89"/>
      <c r="DP18" s="96">
        <f t="shared" si="34"/>
        <v>0</v>
      </c>
      <c r="DQ18" s="83">
        <f>IF(DO18&gt;0,INT((DO18-GC18)/2),$DN$15-GC18)</f>
        <v>0</v>
      </c>
      <c r="DR18" s="83">
        <f>IF(Q17="初 年 度",DQ18,0)</f>
        <v>0</v>
      </c>
      <c r="DS18" s="120">
        <f>IF(Q17="次 年 度",DQ18,0)</f>
        <v>0</v>
      </c>
      <c r="DT18" s="477"/>
      <c r="DU18" s="125" t="s">
        <v>208</v>
      </c>
      <c r="DV18" s="74">
        <f t="shared" si="35"/>
        <v>0</v>
      </c>
      <c r="DW18" s="100"/>
      <c r="DX18" s="368"/>
      <c r="DY18" s="89"/>
      <c r="DZ18" s="96">
        <f t="shared" si="36"/>
        <v>0</v>
      </c>
      <c r="EA18" s="83">
        <f t="shared" si="65"/>
        <v>0</v>
      </c>
      <c r="EB18" s="83">
        <f>IF(Q17="初 年 度",EA18,0)</f>
        <v>0</v>
      </c>
      <c r="EC18" s="120">
        <f>IF(Q17="次 年 度",EA18,0)</f>
        <v>0</v>
      </c>
      <c r="ED18" s="477"/>
      <c r="EE18" s="125" t="s">
        <v>208</v>
      </c>
      <c r="EF18" s="74">
        <f t="shared" si="37"/>
        <v>0</v>
      </c>
      <c r="EG18" s="100"/>
      <c r="EH18" s="368"/>
      <c r="EI18" s="89"/>
      <c r="EJ18" s="96">
        <f t="shared" si="38"/>
        <v>0</v>
      </c>
      <c r="EK18" s="83">
        <f>IF(EI18&gt;0,INT((EI18-GG18)/2),$EH$15-GG18)</f>
        <v>0</v>
      </c>
      <c r="EL18" s="83">
        <f>IF(Q17="初 年 度",EK18,0)</f>
        <v>0</v>
      </c>
      <c r="EM18" s="120">
        <f>IF(Q17="次 年 度",EK18,0)</f>
        <v>0</v>
      </c>
      <c r="EN18" s="71">
        <f t="shared" si="39"/>
        <v>0</v>
      </c>
      <c r="EO18" s="83">
        <f t="shared" si="40"/>
        <v>0</v>
      </c>
      <c r="EP18" s="83">
        <f t="shared" si="6"/>
        <v>0</v>
      </c>
      <c r="EQ18" s="83">
        <f t="shared" si="6"/>
        <v>0</v>
      </c>
      <c r="ER18" s="83">
        <f t="shared" si="6"/>
        <v>0</v>
      </c>
      <c r="ES18" s="120">
        <f t="shared" si="6"/>
        <v>0</v>
      </c>
      <c r="ET18" s="136">
        <f t="shared" si="7"/>
        <v>0</v>
      </c>
      <c r="EU18" s="122">
        <f t="shared" si="8"/>
        <v>0</v>
      </c>
      <c r="EV18" s="83">
        <f t="shared" si="9"/>
        <v>0</v>
      </c>
      <c r="EW18" s="83">
        <f t="shared" si="10"/>
        <v>0</v>
      </c>
      <c r="EX18" s="80">
        <f t="shared" si="11"/>
        <v>0</v>
      </c>
      <c r="EY18" s="120">
        <f t="shared" si="12"/>
        <v>0</v>
      </c>
      <c r="EZ18" s="71">
        <f>IF(L17="ブルーベリー（普通栽培）",0,220)</f>
        <v>220</v>
      </c>
      <c r="FA18" s="80">
        <f>IF(L17="ブルーベリー（普通栽培）",0,T18+AD18+AN18)</f>
        <v>0</v>
      </c>
      <c r="FB18" s="83">
        <f>IF(L17="ブルーベリー（普通栽培）",0,U18+AE18+AO18)</f>
        <v>0</v>
      </c>
      <c r="FC18" s="83">
        <f t="shared" si="66"/>
        <v>0</v>
      </c>
      <c r="FD18" s="239">
        <f t="shared" si="41"/>
        <v>0</v>
      </c>
      <c r="FE18" s="83">
        <f>IF(Q17="初 年 度",FC18-GK18,0)</f>
        <v>0</v>
      </c>
      <c r="FF18" s="120">
        <f>IF(Q17="次 年 度",FC18-GK18,0)</f>
        <v>0</v>
      </c>
      <c r="FG18" s="71">
        <f t="shared" si="42"/>
        <v>0</v>
      </c>
      <c r="FH18" s="83">
        <f t="shared" si="43"/>
        <v>0</v>
      </c>
      <c r="FI18" s="83">
        <f t="shared" si="44"/>
        <v>0</v>
      </c>
      <c r="FJ18" s="130">
        <f t="shared" si="45"/>
        <v>0</v>
      </c>
      <c r="FK18" s="314">
        <f>IF(P17="課税事業者（一般課税）",INT(V18*10/110)+INT(W18*10/110),0)</f>
        <v>0</v>
      </c>
      <c r="FL18" s="92">
        <f t="shared" si="13"/>
        <v>0</v>
      </c>
      <c r="FM18" s="102">
        <f>IF(P17="課税事業者（一般課税）",INT(AG18*0.0909090909090909),0)</f>
        <v>0</v>
      </c>
      <c r="FN18" s="343">
        <f t="shared" si="46"/>
        <v>0</v>
      </c>
      <c r="FO18" s="350">
        <f>IF(P17="課税事業者（一般課税）",INT(AP18*10/110)+INT(AQ18*10/110),0)</f>
        <v>0</v>
      </c>
      <c r="FP18" s="115">
        <f t="shared" si="47"/>
        <v>0</v>
      </c>
      <c r="FQ18" s="347">
        <f>IF(P17="課税事業者（一般課税）",INT(BA18*10/110),0)</f>
        <v>0</v>
      </c>
      <c r="FR18" s="92">
        <f t="shared" si="48"/>
        <v>0</v>
      </c>
      <c r="FS18" s="355">
        <f>IF(P17="課税事業者（一般課税）",INT(BL18*10/110),0)</f>
        <v>0</v>
      </c>
      <c r="FT18" s="105">
        <f t="shared" si="49"/>
        <v>0</v>
      </c>
      <c r="FU18" s="355">
        <f>IF(P17="課税事業者（一般課税）",INT(BV18*10/110),0)</f>
        <v>0</v>
      </c>
      <c r="FV18" s="115">
        <f t="shared" si="50"/>
        <v>0</v>
      </c>
      <c r="FW18" s="355">
        <f>IF(P17="課税事業者（一般課税）",INT(CF18*10/110),0)</f>
        <v>0</v>
      </c>
      <c r="FX18" s="105">
        <f t="shared" si="51"/>
        <v>0</v>
      </c>
      <c r="FY18" s="347">
        <f>IF(P17="課税事業者（一般課税）",INT(CT18*10/110)+INT(CU18*10/110),0)</f>
        <v>0</v>
      </c>
      <c r="FZ18" s="92">
        <f t="shared" si="52"/>
        <v>0</v>
      </c>
      <c r="GA18" s="355">
        <f>IF(P17="課税事業者（一般課税）",INT(DF18*10/110),0)</f>
        <v>0</v>
      </c>
      <c r="GB18" s="105">
        <f t="shared" si="53"/>
        <v>0</v>
      </c>
      <c r="GC18" s="354">
        <f>IF(P17="課税事業者（一般課税）",INT(DL18*10/110),0)</f>
        <v>0</v>
      </c>
      <c r="GD18" s="92">
        <f t="shared" si="54"/>
        <v>0</v>
      </c>
      <c r="GE18" s="355">
        <f>IF(P17="課税事業者（一般課税）",INT(DZ18*10/110),0)</f>
        <v>0</v>
      </c>
      <c r="GF18" s="115">
        <f t="shared" si="55"/>
        <v>0</v>
      </c>
      <c r="GG18" s="354">
        <f>IF(P17="課税事業者（一般課税）",INT(EJ18*10/110),0)</f>
        <v>0</v>
      </c>
      <c r="GH18" s="115">
        <f t="shared" si="56"/>
        <v>0</v>
      </c>
      <c r="GI18" s="113">
        <f t="shared" si="57"/>
        <v>0</v>
      </c>
      <c r="GJ18" s="92">
        <f t="shared" si="57"/>
        <v>0</v>
      </c>
      <c r="GK18" s="355">
        <f>IF(P17="課税事業者（一般課税）",INT(FC18*10/110),0)</f>
        <v>0</v>
      </c>
      <c r="GL18" s="140">
        <f t="shared" si="58"/>
        <v>0</v>
      </c>
      <c r="GM18" s="695"/>
    </row>
    <row r="19" spans="1:195" ht="20.100000000000001" customHeight="1">
      <c r="A19" s="667" t="str">
        <f>+A17</f>
        <v>北海道</v>
      </c>
      <c r="B19" s="521"/>
      <c r="C19" s="629">
        <f t="shared" si="59"/>
        <v>3</v>
      </c>
      <c r="D19" s="685"/>
      <c r="E19" s="317" t="s">
        <v>253</v>
      </c>
      <c r="F19" s="680"/>
      <c r="G19" s="772">
        <f>+'申請用入力(①本体) '!G19:G20</f>
        <v>0</v>
      </c>
      <c r="H19" s="697"/>
      <c r="I19" s="543"/>
      <c r="J19" s="698"/>
      <c r="K19" s="684"/>
      <c r="L19" s="683"/>
      <c r="M19" s="763"/>
      <c r="N19" s="448" t="e">
        <f t="shared" si="14"/>
        <v>#DIV/0!</v>
      </c>
      <c r="O19" s="689" t="str">
        <f>IF(L19="","",VLOOKUP(L19,'リスト（けさない）'!$Q$3:$R$29,2,0))</f>
        <v/>
      </c>
      <c r="P19" s="700"/>
      <c r="Q19" s="700"/>
      <c r="R19" s="460"/>
      <c r="S19" s="251" t="str">
        <f>IF(U19="","",VLOOKUP(L19,'リスト（けさない）'!$X$3:$Y$29,2,0))</f>
        <v/>
      </c>
      <c r="T19" s="249">
        <f t="shared" si="15"/>
        <v>0</v>
      </c>
      <c r="U19" s="260"/>
      <c r="V19" s="251">
        <f t="shared" si="0"/>
        <v>0</v>
      </c>
      <c r="W19" s="252"/>
      <c r="X19" s="253">
        <f t="shared" si="16"/>
        <v>0</v>
      </c>
      <c r="Y19" s="253">
        <f t="shared" si="1"/>
        <v>0</v>
      </c>
      <c r="Z19" s="332">
        <f>IF(Q19="初 年 度",Y19,0)</f>
        <v>0</v>
      </c>
      <c r="AA19" s="438">
        <f>IF(Q19="次 年 度",Y19,0)</f>
        <v>0</v>
      </c>
      <c r="AB19" s="478"/>
      <c r="AC19" s="73" t="s">
        <v>208</v>
      </c>
      <c r="AD19" s="249">
        <f t="shared" si="17"/>
        <v>0</v>
      </c>
      <c r="AE19" s="427"/>
      <c r="AF19" s="387"/>
      <c r="AG19" s="260"/>
      <c r="AH19" s="254">
        <f t="shared" si="18"/>
        <v>0</v>
      </c>
      <c r="AI19" s="339">
        <f>IF(AG19&gt;0,INT((AG19-FM19)/2),AF19-FM19)</f>
        <v>0</v>
      </c>
      <c r="AJ19" s="335">
        <f>IF(Q19="初 年 度",AI19,0)</f>
        <v>0</v>
      </c>
      <c r="AK19" s="336">
        <f>IF(Q19="次 年 度",AI19,0)</f>
        <v>0</v>
      </c>
      <c r="AL19" s="460"/>
      <c r="AM19" s="251" t="str">
        <f>IF(AO19="","",VLOOKUP(L19,'リスト（けさない）'!$AA$3:$AB$29,2,0))</f>
        <v/>
      </c>
      <c r="AN19" s="254">
        <f t="shared" si="19"/>
        <v>0</v>
      </c>
      <c r="AO19" s="427"/>
      <c r="AP19" s="261">
        <f t="shared" si="2"/>
        <v>0</v>
      </c>
      <c r="AQ19" s="260"/>
      <c r="AR19" s="262">
        <f t="shared" si="20"/>
        <v>0</v>
      </c>
      <c r="AS19" s="338">
        <f t="shared" ref="AS19:AS82" si="67">IF(AQ19&gt;0,INT((AQ19-FO19)/2),AP19-FO19)</f>
        <v>0</v>
      </c>
      <c r="AT19" s="332">
        <f>IF(Q19="初 年 度",AS19,0)</f>
        <v>0</v>
      </c>
      <c r="AU19" s="333">
        <f>IF(Q19="次 年 度",AS19,0)</f>
        <v>0</v>
      </c>
      <c r="AV19" s="478"/>
      <c r="AW19" s="73" t="s">
        <v>208</v>
      </c>
      <c r="AX19" s="254">
        <f t="shared" si="21"/>
        <v>0</v>
      </c>
      <c r="AY19" s="250"/>
      <c r="AZ19" s="367"/>
      <c r="BA19" s="260"/>
      <c r="BB19" s="254">
        <f t="shared" si="60"/>
        <v>0</v>
      </c>
      <c r="BC19" s="338">
        <f t="shared" si="61"/>
        <v>0</v>
      </c>
      <c r="BD19" s="332">
        <f>IF(Q19="初 年 度",BC19,0)</f>
        <v>0</v>
      </c>
      <c r="BE19" s="333">
        <f>IF(Q19="次 年 度",BC19,0)</f>
        <v>0</v>
      </c>
      <c r="BF19" s="478"/>
      <c r="BG19" s="73" t="s">
        <v>208</v>
      </c>
      <c r="BH19" s="254">
        <f t="shared" si="22"/>
        <v>0</v>
      </c>
      <c r="BI19" s="250"/>
      <c r="BJ19" s="367"/>
      <c r="BK19" s="260"/>
      <c r="BL19" s="254">
        <f t="shared" si="23"/>
        <v>0</v>
      </c>
      <c r="BM19" s="339">
        <f t="shared" ref="BM19:BM82" si="68">IF(BK19&gt;0,INT((BK19-FS19)/2),$BJ$15-FS19)</f>
        <v>0</v>
      </c>
      <c r="BN19" s="335">
        <f>IF(Q19="初 年 度",BM19,0)</f>
        <v>0</v>
      </c>
      <c r="BO19" s="336">
        <f>IF(Q19="次 年 度",BM19,0)</f>
        <v>0</v>
      </c>
      <c r="BP19" s="478"/>
      <c r="BQ19" s="73" t="s">
        <v>208</v>
      </c>
      <c r="BR19" s="254">
        <f t="shared" si="24"/>
        <v>0</v>
      </c>
      <c r="BS19" s="250"/>
      <c r="BT19" s="367"/>
      <c r="BU19" s="90"/>
      <c r="BV19" s="97">
        <f t="shared" si="25"/>
        <v>0</v>
      </c>
      <c r="BW19" s="339">
        <f t="shared" ref="BW19:BW82" si="69">IF(BU19&gt;0,INT((BU19-FU19)/2),$BT$15-FU19)</f>
        <v>0</v>
      </c>
      <c r="BX19" s="335">
        <f>IF(Q19="初 年 度",BW19,0)</f>
        <v>0</v>
      </c>
      <c r="BY19" s="336">
        <f>IF(Q19="次 年 度",BW19,0)</f>
        <v>0</v>
      </c>
      <c r="BZ19" s="478"/>
      <c r="CA19" s="73" t="s">
        <v>208</v>
      </c>
      <c r="CB19" s="254">
        <f t="shared" si="3"/>
        <v>0</v>
      </c>
      <c r="CC19" s="250"/>
      <c r="CD19" s="367"/>
      <c r="CE19" s="260"/>
      <c r="CF19" s="254">
        <f t="shared" si="26"/>
        <v>0</v>
      </c>
      <c r="CG19" s="338">
        <f t="shared" si="62"/>
        <v>0</v>
      </c>
      <c r="CH19" s="332">
        <f>IF(Q19="初 年 度",CG19,0)</f>
        <v>0</v>
      </c>
      <c r="CI19" s="333">
        <f>IF(Q19="次 年 度",CG19,0)</f>
        <v>0</v>
      </c>
      <c r="CJ19" s="242">
        <f t="shared" si="4"/>
        <v>0</v>
      </c>
      <c r="CK19" s="251">
        <f t="shared" si="5"/>
        <v>0</v>
      </c>
      <c r="CL19" s="251">
        <f t="shared" si="27"/>
        <v>0</v>
      </c>
      <c r="CM19" s="253">
        <f t="shared" si="28"/>
        <v>0</v>
      </c>
      <c r="CN19" s="251">
        <f t="shared" si="28"/>
        <v>0</v>
      </c>
      <c r="CO19" s="268">
        <f t="shared" si="28"/>
        <v>0</v>
      </c>
      <c r="CP19" s="478"/>
      <c r="CQ19" s="251" t="str">
        <f>IF(CS19="","",VLOOKUP(L19,'リスト（けさない）'!$AD$3:$AE$29,2,0))</f>
        <v/>
      </c>
      <c r="CR19" s="249">
        <f t="shared" si="29"/>
        <v>0</v>
      </c>
      <c r="CS19" s="250"/>
      <c r="CT19" s="251">
        <f t="shared" si="63"/>
        <v>0</v>
      </c>
      <c r="CU19" s="260"/>
      <c r="CV19" s="251">
        <f t="shared" si="30"/>
        <v>0</v>
      </c>
      <c r="CW19" s="339">
        <f t="shared" ref="CW19:CW82" si="70">IF(CU19&gt;0,INT((CU19-FY19)/2),CT19-FY19)</f>
        <v>0</v>
      </c>
      <c r="CX19" s="335">
        <f>IF(Q19="初 年 度",CW19,0)</f>
        <v>0</v>
      </c>
      <c r="CY19" s="336">
        <f>IF(Q19="次 年 度",CW19,0)</f>
        <v>0</v>
      </c>
      <c r="CZ19" s="478"/>
      <c r="DA19" s="73" t="s">
        <v>208</v>
      </c>
      <c r="DB19" s="249">
        <f t="shared" si="31"/>
        <v>0</v>
      </c>
      <c r="DC19" s="250"/>
      <c r="DD19" s="367"/>
      <c r="DE19" s="260"/>
      <c r="DF19" s="254">
        <f t="shared" si="32"/>
        <v>0</v>
      </c>
      <c r="DG19" s="338">
        <f t="shared" si="64"/>
        <v>0</v>
      </c>
      <c r="DH19" s="332">
        <f>IF(Q19="初 年 度",DG19,0)</f>
        <v>0</v>
      </c>
      <c r="DI19" s="333">
        <f>IF(Q19="次 年 度",DG19,0)</f>
        <v>0</v>
      </c>
      <c r="DJ19" s="478"/>
      <c r="DK19" s="456" t="s">
        <v>208</v>
      </c>
      <c r="DL19" s="249">
        <f t="shared" si="33"/>
        <v>0</v>
      </c>
      <c r="DM19" s="250"/>
      <c r="DN19" s="367"/>
      <c r="DO19" s="260"/>
      <c r="DP19" s="254">
        <f t="shared" si="34"/>
        <v>0</v>
      </c>
      <c r="DQ19" s="339">
        <f t="shared" ref="DQ19:DQ82" si="71">IF(DO19&gt;0,INT((DO19-GC19)/2),$DN$15-GC19)</f>
        <v>0</v>
      </c>
      <c r="DR19" s="335">
        <f>IF(Q19="初 年 度",DQ19,0)</f>
        <v>0</v>
      </c>
      <c r="DS19" s="336">
        <f>IF(Q19="次 年 度",DQ19,0)</f>
        <v>0</v>
      </c>
      <c r="DT19" s="478"/>
      <c r="DU19" s="456" t="s">
        <v>208</v>
      </c>
      <c r="DV19" s="249">
        <f t="shared" si="35"/>
        <v>0</v>
      </c>
      <c r="DW19" s="250"/>
      <c r="DX19" s="367"/>
      <c r="DY19" s="260"/>
      <c r="DZ19" s="254">
        <f t="shared" si="36"/>
        <v>0</v>
      </c>
      <c r="EA19" s="338">
        <f t="shared" si="65"/>
        <v>0</v>
      </c>
      <c r="EB19" s="332">
        <f>IF(Q19="初 年 度",EA19,0)</f>
        <v>0</v>
      </c>
      <c r="EC19" s="333">
        <f>IF(Q19="次 年 度",EA19,0)</f>
        <v>0</v>
      </c>
      <c r="ED19" s="478"/>
      <c r="EE19" s="456" t="s">
        <v>208</v>
      </c>
      <c r="EF19" s="249">
        <f t="shared" si="37"/>
        <v>0</v>
      </c>
      <c r="EG19" s="250"/>
      <c r="EH19" s="367"/>
      <c r="EI19" s="260"/>
      <c r="EJ19" s="254">
        <f t="shared" si="38"/>
        <v>0</v>
      </c>
      <c r="EK19" s="339">
        <f t="shared" ref="EK19:EK82" si="72">IF(EI19&gt;0,INT((EI19-GG19)/2),$EH$15-GG19)</f>
        <v>0</v>
      </c>
      <c r="EL19" s="335">
        <f>IF(Q19="初 年 度",EK19,0)</f>
        <v>0</v>
      </c>
      <c r="EM19" s="336">
        <f>IF(Q19="次 年 度",EK19,0)</f>
        <v>0</v>
      </c>
      <c r="EN19" s="242">
        <f t="shared" si="39"/>
        <v>0</v>
      </c>
      <c r="EO19" s="253">
        <f t="shared" si="40"/>
        <v>0</v>
      </c>
      <c r="EP19" s="253">
        <f t="shared" si="6"/>
        <v>0</v>
      </c>
      <c r="EQ19" s="253">
        <f t="shared" si="6"/>
        <v>0</v>
      </c>
      <c r="ER19" s="253">
        <f t="shared" si="6"/>
        <v>0</v>
      </c>
      <c r="ES19" s="263">
        <f t="shared" si="6"/>
        <v>0</v>
      </c>
      <c r="ET19" s="276">
        <f t="shared" si="7"/>
        <v>0</v>
      </c>
      <c r="EU19" s="265">
        <f t="shared" si="8"/>
        <v>0</v>
      </c>
      <c r="EV19" s="253">
        <f t="shared" si="9"/>
        <v>0</v>
      </c>
      <c r="EW19" s="253">
        <f t="shared" si="10"/>
        <v>0</v>
      </c>
      <c r="EX19" s="251">
        <f t="shared" si="11"/>
        <v>0</v>
      </c>
      <c r="EY19" s="268">
        <f t="shared" si="12"/>
        <v>0</v>
      </c>
      <c r="EZ19" s="383">
        <f>IF(L19="ブルーベリー（普通栽培）",0,220)</f>
        <v>220</v>
      </c>
      <c r="FA19" s="247">
        <f>IF(L19="ブルーベリー（普通栽培）",0,T19+AD19+AN19)</f>
        <v>0</v>
      </c>
      <c r="FB19" s="247">
        <f>IF(L19="ブルーベリー（普通栽培）",0,U19+AE19+AO19)</f>
        <v>0</v>
      </c>
      <c r="FC19" s="253">
        <f t="shared" si="66"/>
        <v>0</v>
      </c>
      <c r="FD19" s="253">
        <f t="shared" si="41"/>
        <v>0</v>
      </c>
      <c r="FE19" s="253">
        <f>IF(Q19="初 年 度",FC19-GK19,0)</f>
        <v>0</v>
      </c>
      <c r="FF19" s="263">
        <f>IF(Q19="次 年 度",FC19-GK19,0)</f>
        <v>0</v>
      </c>
      <c r="FG19" s="137">
        <f t="shared" si="42"/>
        <v>0</v>
      </c>
      <c r="FH19" s="84">
        <f t="shared" si="43"/>
        <v>0</v>
      </c>
      <c r="FI19" s="84">
        <f t="shared" si="44"/>
        <v>0</v>
      </c>
      <c r="FJ19" s="131">
        <f t="shared" si="45"/>
        <v>0</v>
      </c>
      <c r="FK19" s="228">
        <f>IF(P19="課税事業者（一般課税）",INT(V19*10/110)+INT(W19*10/110),0)</f>
        <v>0</v>
      </c>
      <c r="FL19" s="282">
        <f t="shared" si="13"/>
        <v>0</v>
      </c>
      <c r="FM19" s="283">
        <f>IF(P19="課税事業者（一般課税）",INT(AG19*0.0909090909090909),0)</f>
        <v>0</v>
      </c>
      <c r="FN19" s="344">
        <f t="shared" si="46"/>
        <v>0</v>
      </c>
      <c r="FO19" s="232">
        <f>IF(P19="課税事業者（一般課税）",INT(AP19*10/110)+INT(AQ19*10/110),0)</f>
        <v>0</v>
      </c>
      <c r="FP19" s="286">
        <f t="shared" si="47"/>
        <v>0</v>
      </c>
      <c r="FQ19" s="340">
        <f>IF(P19="課税事業者（一般課税）",INT(BA19*10/110),0)</f>
        <v>0</v>
      </c>
      <c r="FR19" s="282">
        <f t="shared" si="48"/>
        <v>0</v>
      </c>
      <c r="FS19" s="230">
        <f>IF(P19="課税事業者（一般課税）",INT(BL19*10/110),0)</f>
        <v>0</v>
      </c>
      <c r="FT19" s="284">
        <f t="shared" si="49"/>
        <v>0</v>
      </c>
      <c r="FU19" s="230">
        <f>IF(P19="課税事業者（一般課税）",INT(BV19*10/110),0)</f>
        <v>0</v>
      </c>
      <c r="FV19" s="286">
        <f t="shared" si="50"/>
        <v>0</v>
      </c>
      <c r="FW19" s="230">
        <f>IF(P19="課税事業者（一般課税）",INT(CF19*10/110),0)</f>
        <v>0</v>
      </c>
      <c r="FX19" s="284">
        <f t="shared" si="51"/>
        <v>0</v>
      </c>
      <c r="FY19" s="340">
        <f>IF(P19="課税事業者（一般課税）",INT(CT19*10/110)+INT(CU19*10/110),0)</f>
        <v>0</v>
      </c>
      <c r="FZ19" s="282">
        <f t="shared" si="52"/>
        <v>0</v>
      </c>
      <c r="GA19" s="230">
        <f>IF(P19="課税事業者（一般課税）",INT(DF19*10/110),0)</f>
        <v>0</v>
      </c>
      <c r="GB19" s="284">
        <f t="shared" si="53"/>
        <v>0</v>
      </c>
      <c r="GC19" s="353">
        <f>IF(P19="課税事業者（一般課税）",INT(DP19*10/110),0)</f>
        <v>0</v>
      </c>
      <c r="GD19" s="282">
        <f t="shared" si="54"/>
        <v>0</v>
      </c>
      <c r="GE19" s="230">
        <f>IF(P19="課税事業者（一般課税）",INT(DZ19*10/110),0)</f>
        <v>0</v>
      </c>
      <c r="GF19" s="286">
        <f t="shared" si="55"/>
        <v>0</v>
      </c>
      <c r="GG19" s="353">
        <f>IF(P19="課税事業者（一般課税）",INT(EJ19*10/110),0)</f>
        <v>0</v>
      </c>
      <c r="GH19" s="286">
        <f t="shared" si="56"/>
        <v>0</v>
      </c>
      <c r="GI19" s="285">
        <f t="shared" si="57"/>
        <v>0</v>
      </c>
      <c r="GJ19" s="282">
        <f t="shared" si="57"/>
        <v>0</v>
      </c>
      <c r="GK19" s="230">
        <f>IF(P19="課税事業者（一般課税）",INT(FC19*10/110),0)</f>
        <v>0</v>
      </c>
      <c r="GL19" s="288">
        <f t="shared" si="58"/>
        <v>0</v>
      </c>
      <c r="GM19" s="694"/>
    </row>
    <row r="20" spans="1:195" ht="20.100000000000001" customHeight="1">
      <c r="A20" s="668"/>
      <c r="B20" s="522"/>
      <c r="C20" s="669"/>
      <c r="D20" s="673"/>
      <c r="E20" s="322" t="s">
        <v>135</v>
      </c>
      <c r="F20" s="675"/>
      <c r="G20" s="773"/>
      <c r="H20" s="497"/>
      <c r="I20" s="697"/>
      <c r="J20" s="699"/>
      <c r="K20" s="552"/>
      <c r="L20" s="541"/>
      <c r="M20" s="554"/>
      <c r="N20" s="447" t="e">
        <f t="shared" si="14"/>
        <v>#DIV/0!</v>
      </c>
      <c r="O20" s="556"/>
      <c r="P20" s="537"/>
      <c r="Q20" s="537"/>
      <c r="R20" s="91"/>
      <c r="S20" s="80" t="str">
        <f>IF(U20="","",VLOOKUP(L19,'リスト（けさない）'!$X$3:$Y$29,2,0))</f>
        <v/>
      </c>
      <c r="T20" s="75">
        <f t="shared" si="15"/>
        <v>0</v>
      </c>
      <c r="U20" s="91"/>
      <c r="V20" s="81">
        <f t="shared" si="0"/>
        <v>0</v>
      </c>
      <c r="W20" s="79"/>
      <c r="X20" s="85">
        <f t="shared" si="16"/>
        <v>0</v>
      </c>
      <c r="Y20" s="83">
        <f t="shared" si="1"/>
        <v>0</v>
      </c>
      <c r="Z20" s="394">
        <f>IF(Q19="初 年 度",Y20,0)</f>
        <v>0</v>
      </c>
      <c r="AA20" s="439">
        <f>IF(Q19="次 年 度",Y20,0)</f>
        <v>0</v>
      </c>
      <c r="AB20" s="475"/>
      <c r="AC20" s="126" t="s">
        <v>208</v>
      </c>
      <c r="AD20" s="75">
        <f t="shared" si="17"/>
        <v>0</v>
      </c>
      <c r="AE20" s="424"/>
      <c r="AF20" s="387"/>
      <c r="AG20" s="91"/>
      <c r="AH20" s="94">
        <f t="shared" si="18"/>
        <v>0</v>
      </c>
      <c r="AI20" s="96">
        <f>IF(AG19&gt;0,INT((AG20-FM20)/2),AF20-FM20)</f>
        <v>0</v>
      </c>
      <c r="AJ20" s="96">
        <f>IF(Q19="初 年 度",AI20,0)</f>
        <v>0</v>
      </c>
      <c r="AK20" s="99">
        <f>IF(Q19="次 年 度",AI20,0)</f>
        <v>0</v>
      </c>
      <c r="AL20" s="91"/>
      <c r="AM20" s="81" t="str">
        <f>IF(AO20="","",VLOOKUP(L19,'リスト（けさない）'!$AA$3:$AB$29,2,0))</f>
        <v/>
      </c>
      <c r="AN20" s="94">
        <f t="shared" si="19"/>
        <v>0</v>
      </c>
      <c r="AO20" s="424"/>
      <c r="AP20" s="106">
        <f t="shared" si="2"/>
        <v>0</v>
      </c>
      <c r="AQ20" s="91"/>
      <c r="AR20" s="110">
        <f t="shared" si="20"/>
        <v>0</v>
      </c>
      <c r="AS20" s="334">
        <f t="shared" si="67"/>
        <v>0</v>
      </c>
      <c r="AT20" s="334">
        <f>IF(Q19="初 年 度",AS20,0)</f>
        <v>0</v>
      </c>
      <c r="AU20" s="337">
        <f>IF(Q19="次 年 度",AS20,0)</f>
        <v>0</v>
      </c>
      <c r="AV20" s="475"/>
      <c r="AW20" s="126" t="s">
        <v>208</v>
      </c>
      <c r="AX20" s="94">
        <f t="shared" si="21"/>
        <v>0</v>
      </c>
      <c r="AY20" s="101"/>
      <c r="AZ20" s="368"/>
      <c r="BA20" s="91"/>
      <c r="BB20" s="96">
        <f t="shared" si="60"/>
        <v>0</v>
      </c>
      <c r="BC20" s="80">
        <f t="shared" si="61"/>
        <v>0</v>
      </c>
      <c r="BD20" s="83">
        <f>IF(Q19="初 年 度",BC20,0)</f>
        <v>0</v>
      </c>
      <c r="BE20" s="120">
        <f>IF(Q19="次 年 度",BC20,0)</f>
        <v>0</v>
      </c>
      <c r="BF20" s="475"/>
      <c r="BG20" s="126" t="s">
        <v>208</v>
      </c>
      <c r="BH20" s="94">
        <f t="shared" si="22"/>
        <v>0</v>
      </c>
      <c r="BI20" s="101"/>
      <c r="BJ20" s="368"/>
      <c r="BK20" s="91"/>
      <c r="BL20" s="94">
        <f t="shared" si="23"/>
        <v>0</v>
      </c>
      <c r="BM20" s="83">
        <f t="shared" si="68"/>
        <v>0</v>
      </c>
      <c r="BN20" s="83">
        <f>IF(Q19="初 年 度",BM20,0)</f>
        <v>0</v>
      </c>
      <c r="BO20" s="120">
        <f>IF(Q19="次 年 度",BM20,0)</f>
        <v>0</v>
      </c>
      <c r="BP20" s="475"/>
      <c r="BQ20" s="126" t="s">
        <v>208</v>
      </c>
      <c r="BR20" s="94">
        <f t="shared" si="24"/>
        <v>0</v>
      </c>
      <c r="BS20" s="101"/>
      <c r="BT20" s="368"/>
      <c r="BU20" s="91"/>
      <c r="BV20" s="94">
        <f t="shared" si="25"/>
        <v>0</v>
      </c>
      <c r="BW20" s="83">
        <f t="shared" si="69"/>
        <v>0</v>
      </c>
      <c r="BX20" s="83">
        <f>IF(Q19="初 年 度",BW20,0)</f>
        <v>0</v>
      </c>
      <c r="BY20" s="120">
        <f>IF(Q19="次 年 度",BW20,0)</f>
        <v>0</v>
      </c>
      <c r="BZ20" s="475"/>
      <c r="CA20" s="126" t="s">
        <v>208</v>
      </c>
      <c r="CB20" s="94">
        <f t="shared" si="3"/>
        <v>0</v>
      </c>
      <c r="CC20" s="101"/>
      <c r="CD20" s="368"/>
      <c r="CE20" s="91"/>
      <c r="CF20" s="96">
        <f t="shared" si="26"/>
        <v>0</v>
      </c>
      <c r="CG20" s="83">
        <f t="shared" si="62"/>
        <v>0</v>
      </c>
      <c r="CH20" s="83">
        <f>IF(Q19="初 年 度",CG20,0)</f>
        <v>0</v>
      </c>
      <c r="CI20" s="120">
        <f>IF(Q19="次 年 度",CG20,0)</f>
        <v>0</v>
      </c>
      <c r="CJ20" s="69">
        <f t="shared" si="4"/>
        <v>0</v>
      </c>
      <c r="CK20" s="81">
        <f t="shared" si="5"/>
        <v>0</v>
      </c>
      <c r="CL20" s="81">
        <f t="shared" si="27"/>
        <v>0</v>
      </c>
      <c r="CM20" s="85">
        <f t="shared" si="28"/>
        <v>0</v>
      </c>
      <c r="CN20" s="81">
        <f t="shared" si="28"/>
        <v>0</v>
      </c>
      <c r="CO20" s="132">
        <f t="shared" si="28"/>
        <v>0</v>
      </c>
      <c r="CP20" s="475"/>
      <c r="CQ20" s="81" t="str">
        <f>IF(CS20="","",VLOOKUP(L19,'リスト（けさない）'!$AD$3:$AE$29,2,0))</f>
        <v/>
      </c>
      <c r="CR20" s="75">
        <f t="shared" si="29"/>
        <v>0</v>
      </c>
      <c r="CS20" s="101"/>
      <c r="CT20" s="81">
        <f t="shared" si="63"/>
        <v>0</v>
      </c>
      <c r="CU20" s="91"/>
      <c r="CV20" s="81">
        <f t="shared" si="30"/>
        <v>0</v>
      </c>
      <c r="CW20" s="80">
        <f t="shared" si="70"/>
        <v>0</v>
      </c>
      <c r="CX20" s="83">
        <f>IF(Q19="初 年 度",CW20,0)</f>
        <v>0</v>
      </c>
      <c r="CY20" s="120">
        <f>IF(Q19="次 年 度",CW20,0)</f>
        <v>0</v>
      </c>
      <c r="CZ20" s="475"/>
      <c r="DA20" s="126" t="s">
        <v>208</v>
      </c>
      <c r="DB20" s="75">
        <f t="shared" si="31"/>
        <v>0</v>
      </c>
      <c r="DC20" s="101"/>
      <c r="DD20" s="368"/>
      <c r="DE20" s="91"/>
      <c r="DF20" s="96">
        <f t="shared" si="32"/>
        <v>0</v>
      </c>
      <c r="DG20" s="83">
        <f t="shared" si="64"/>
        <v>0</v>
      </c>
      <c r="DH20" s="83">
        <f>IF(Q19="初 年 度",DG20,0)</f>
        <v>0</v>
      </c>
      <c r="DI20" s="120">
        <f>IF(Q19="次 年 度",DG20,0)</f>
        <v>0</v>
      </c>
      <c r="DJ20" s="475"/>
      <c r="DK20" s="126" t="s">
        <v>208</v>
      </c>
      <c r="DL20" s="75">
        <f t="shared" si="33"/>
        <v>0</v>
      </c>
      <c r="DM20" s="101"/>
      <c r="DN20" s="368"/>
      <c r="DO20" s="91"/>
      <c r="DP20" s="94">
        <f t="shared" si="34"/>
        <v>0</v>
      </c>
      <c r="DQ20" s="83">
        <f t="shared" si="71"/>
        <v>0</v>
      </c>
      <c r="DR20" s="83">
        <f>IF(Q19="初 年 度",DQ20,0)</f>
        <v>0</v>
      </c>
      <c r="DS20" s="120">
        <f>IF(Q19="次 年 度",DQ20,0)</f>
        <v>0</v>
      </c>
      <c r="DT20" s="475"/>
      <c r="DU20" s="126" t="s">
        <v>208</v>
      </c>
      <c r="DV20" s="75">
        <f t="shared" si="35"/>
        <v>0</v>
      </c>
      <c r="DW20" s="101"/>
      <c r="DX20" s="368"/>
      <c r="DY20" s="91"/>
      <c r="DZ20" s="96">
        <f t="shared" si="36"/>
        <v>0</v>
      </c>
      <c r="EA20" s="83">
        <f t="shared" si="65"/>
        <v>0</v>
      </c>
      <c r="EB20" s="83">
        <f>IF(Q19="初 年 度",EA20,0)</f>
        <v>0</v>
      </c>
      <c r="EC20" s="120">
        <f>IF(Q19="次 年 度",EA20,0)</f>
        <v>0</v>
      </c>
      <c r="ED20" s="475"/>
      <c r="EE20" s="126" t="s">
        <v>208</v>
      </c>
      <c r="EF20" s="75">
        <f t="shared" si="37"/>
        <v>0</v>
      </c>
      <c r="EG20" s="101"/>
      <c r="EH20" s="368"/>
      <c r="EI20" s="91"/>
      <c r="EJ20" s="94">
        <f t="shared" si="38"/>
        <v>0</v>
      </c>
      <c r="EK20" s="83">
        <f t="shared" si="72"/>
        <v>0</v>
      </c>
      <c r="EL20" s="83">
        <f>IF(Q19="初 年 度",EK20,0)</f>
        <v>0</v>
      </c>
      <c r="EM20" s="120">
        <f>IF(Q19="次 年 度",EK20,0)</f>
        <v>0</v>
      </c>
      <c r="EN20" s="69">
        <f t="shared" si="39"/>
        <v>0</v>
      </c>
      <c r="EO20" s="83">
        <f t="shared" si="40"/>
        <v>0</v>
      </c>
      <c r="EP20" s="85">
        <f t="shared" si="6"/>
        <v>0</v>
      </c>
      <c r="EQ20" s="85">
        <f t="shared" si="6"/>
        <v>0</v>
      </c>
      <c r="ER20" s="85">
        <f t="shared" si="6"/>
        <v>0</v>
      </c>
      <c r="ES20" s="119">
        <f t="shared" si="6"/>
        <v>0</v>
      </c>
      <c r="ET20" s="138">
        <f t="shared" si="7"/>
        <v>0</v>
      </c>
      <c r="EU20" s="123">
        <f t="shared" si="8"/>
        <v>0</v>
      </c>
      <c r="EV20" s="85">
        <f t="shared" si="9"/>
        <v>0</v>
      </c>
      <c r="EW20" s="85">
        <f t="shared" si="10"/>
        <v>0</v>
      </c>
      <c r="EX20" s="81">
        <f t="shared" si="11"/>
        <v>0</v>
      </c>
      <c r="EY20" s="120">
        <f t="shared" si="12"/>
        <v>0</v>
      </c>
      <c r="EZ20" s="71">
        <f>IF(L19="ブルーベリー（普通栽培）",0,220)</f>
        <v>220</v>
      </c>
      <c r="FA20" s="80">
        <f>IF(L19="ブルーベリー（普通栽培）",0,T20+AD20+AN20)</f>
        <v>0</v>
      </c>
      <c r="FB20" s="83">
        <f>IF(L19="ブルーベリー（普通栽培）",0,U20+AE20+AO20)</f>
        <v>0</v>
      </c>
      <c r="FC20" s="83">
        <f t="shared" si="66"/>
        <v>0</v>
      </c>
      <c r="FD20" s="83">
        <f t="shared" si="41"/>
        <v>0</v>
      </c>
      <c r="FE20" s="117">
        <f>IF(Q19="初 年 度",FC20-GK20,0)</f>
        <v>0</v>
      </c>
      <c r="FF20" s="118">
        <f>IF(Q19="次 年 度",FC20-GK20,0)</f>
        <v>0</v>
      </c>
      <c r="FG20" s="138">
        <f t="shared" si="42"/>
        <v>0</v>
      </c>
      <c r="FH20" s="85">
        <f t="shared" si="43"/>
        <v>0</v>
      </c>
      <c r="FI20" s="85">
        <f t="shared" si="44"/>
        <v>0</v>
      </c>
      <c r="FJ20" s="132">
        <f t="shared" si="45"/>
        <v>0</v>
      </c>
      <c r="FK20" s="314">
        <f>IF(P19="課税事業者（一般課税）",INT(V20*10/110)+INT(W20*10/110),0)</f>
        <v>0</v>
      </c>
      <c r="FL20" s="93">
        <f t="shared" si="13"/>
        <v>0</v>
      </c>
      <c r="FM20" s="103">
        <f>IF(P19="課税事業者（一般課税）",INT(AG20*0.0909090909090909),0)</f>
        <v>0</v>
      </c>
      <c r="FN20" s="341">
        <f t="shared" si="46"/>
        <v>0</v>
      </c>
      <c r="FO20" s="350">
        <f>IF(P19="課税事業者（一般課税）",INT(AP20*10/110)+INT(AQ20*10/110),0)</f>
        <v>0</v>
      </c>
      <c r="FP20" s="116">
        <f t="shared" si="47"/>
        <v>0</v>
      </c>
      <c r="FQ20" s="347">
        <f>IF(P19="課税事業者（一般課税）",INT(BA20*10/110),0)</f>
        <v>0</v>
      </c>
      <c r="FR20" s="93">
        <f t="shared" si="48"/>
        <v>0</v>
      </c>
      <c r="FS20" s="355">
        <f>IF(P19="課税事業者（一般課税）",INT(BL20*10/110),0)</f>
        <v>0</v>
      </c>
      <c r="FT20" s="104">
        <f t="shared" si="49"/>
        <v>0</v>
      </c>
      <c r="FU20" s="355">
        <f>IF(P19="課税事業者（一般課税）",INT(BV20*10/110),0)</f>
        <v>0</v>
      </c>
      <c r="FV20" s="116">
        <f t="shared" si="50"/>
        <v>0</v>
      </c>
      <c r="FW20" s="355">
        <f>IF(P19="課税事業者（一般課税）",INT(CF20*10/110),0)</f>
        <v>0</v>
      </c>
      <c r="FX20" s="104">
        <f t="shared" si="51"/>
        <v>0</v>
      </c>
      <c r="FY20" s="347">
        <f>IF(P19="課税事業者（一般課税）",INT(CT20*10/110)+INT(CU20*10/110),0)</f>
        <v>0</v>
      </c>
      <c r="FZ20" s="93">
        <f t="shared" si="52"/>
        <v>0</v>
      </c>
      <c r="GA20" s="355">
        <f>IF(P19="課税事業者（一般課税）",INT(DF20*10/110),0)</f>
        <v>0</v>
      </c>
      <c r="GB20" s="104">
        <f t="shared" si="53"/>
        <v>0</v>
      </c>
      <c r="GC20" s="354">
        <f>IF(P19="課税事業者（一般課税）",INT(DL20*10/110),0)</f>
        <v>0</v>
      </c>
      <c r="GD20" s="93">
        <f t="shared" si="54"/>
        <v>0</v>
      </c>
      <c r="GE20" s="355">
        <f>IF(P19="課税事業者（一般課税）",INT(DZ20*10/110),0)</f>
        <v>0</v>
      </c>
      <c r="GF20" s="116">
        <f t="shared" si="55"/>
        <v>0</v>
      </c>
      <c r="GG20" s="354">
        <f>IF(P19="課税事業者（一般課税）",INT(EJ20*10/110),0)</f>
        <v>0</v>
      </c>
      <c r="GH20" s="116">
        <f t="shared" si="56"/>
        <v>0</v>
      </c>
      <c r="GI20" s="114">
        <f t="shared" si="57"/>
        <v>0</v>
      </c>
      <c r="GJ20" s="93">
        <f t="shared" si="57"/>
        <v>0</v>
      </c>
      <c r="GK20" s="355">
        <f>IF(P19="課税事業者（一般課税）",INT(FC20*10/110),0)</f>
        <v>0</v>
      </c>
      <c r="GL20" s="139">
        <f t="shared" si="58"/>
        <v>0</v>
      </c>
      <c r="GM20" s="695"/>
    </row>
    <row r="21" spans="1:195" ht="20.100000000000001" customHeight="1">
      <c r="A21" s="667" t="str">
        <f t="shared" ref="A21" si="73">+A19</f>
        <v>北海道</v>
      </c>
      <c r="B21" s="521"/>
      <c r="C21" s="629">
        <f t="shared" si="59"/>
        <v>4</v>
      </c>
      <c r="D21" s="685"/>
      <c r="E21" s="317" t="s">
        <v>253</v>
      </c>
      <c r="F21" s="680"/>
      <c r="G21" s="772">
        <f>+'申請用入力(①本体) '!G21:G22</f>
        <v>0</v>
      </c>
      <c r="H21" s="697"/>
      <c r="I21" s="543"/>
      <c r="J21" s="698"/>
      <c r="K21" s="684"/>
      <c r="L21" s="683"/>
      <c r="M21" s="762"/>
      <c r="N21" s="448" t="e">
        <f t="shared" si="14"/>
        <v>#DIV/0!</v>
      </c>
      <c r="O21" s="689" t="str">
        <f>IF(L21="","",VLOOKUP(L21,'リスト（けさない）'!$Q$3:$R$29,2,0))</f>
        <v/>
      </c>
      <c r="P21" s="700"/>
      <c r="Q21" s="700"/>
      <c r="R21" s="473"/>
      <c r="S21" s="251" t="str">
        <f>IF(U21="","",VLOOKUP(L21,'リスト（けさない）'!$X$3:$Y$29,2,0))</f>
        <v/>
      </c>
      <c r="T21" s="243">
        <f t="shared" si="15"/>
        <v>0</v>
      </c>
      <c r="U21" s="255"/>
      <c r="V21" s="245">
        <f t="shared" si="0"/>
        <v>0</v>
      </c>
      <c r="W21" s="246"/>
      <c r="X21" s="247">
        <f t="shared" si="16"/>
        <v>0</v>
      </c>
      <c r="Y21" s="253">
        <f t="shared" si="1"/>
        <v>0</v>
      </c>
      <c r="Z21" s="332">
        <f>IF(Q21="初 年 度",Y21,0)</f>
        <v>0</v>
      </c>
      <c r="AA21" s="438">
        <f>IF(Q21="次 年 度",Y21,0)</f>
        <v>0</v>
      </c>
      <c r="AB21" s="476"/>
      <c r="AC21" s="124" t="s">
        <v>133</v>
      </c>
      <c r="AD21" s="243">
        <f t="shared" si="17"/>
        <v>0</v>
      </c>
      <c r="AE21" s="425"/>
      <c r="AF21" s="387"/>
      <c r="AG21" s="255"/>
      <c r="AH21" s="248">
        <f t="shared" si="18"/>
        <v>0</v>
      </c>
      <c r="AI21" s="339">
        <f>IF(AG21&gt;0,INT((AG21-FM21)/2),AF21-FM21)</f>
        <v>0</v>
      </c>
      <c r="AJ21" s="335">
        <f>IF(Q21="初 年 度",AI21,0)</f>
        <v>0</v>
      </c>
      <c r="AK21" s="336">
        <f>IF(Q21="次 年 度",AI21,0)</f>
        <v>0</v>
      </c>
      <c r="AL21" s="473"/>
      <c r="AM21" s="245" t="str">
        <f>IF(AO21="","",VLOOKUP(L21,'リスト（けさない）'!$AA$3:$AB$29,2,0))</f>
        <v/>
      </c>
      <c r="AN21" s="248">
        <f t="shared" si="19"/>
        <v>0</v>
      </c>
      <c r="AO21" s="425"/>
      <c r="AP21" s="257">
        <f t="shared" si="2"/>
        <v>0</v>
      </c>
      <c r="AQ21" s="255"/>
      <c r="AR21" s="258">
        <f t="shared" si="20"/>
        <v>0</v>
      </c>
      <c r="AS21" s="338">
        <f t="shared" si="67"/>
        <v>0</v>
      </c>
      <c r="AT21" s="332">
        <f>IF(Q21="初 年 度",AS21,0)</f>
        <v>0</v>
      </c>
      <c r="AU21" s="333">
        <f>IF(Q21="次 年 度",AS21,0)</f>
        <v>0</v>
      </c>
      <c r="AV21" s="476"/>
      <c r="AW21" s="124" t="s">
        <v>208</v>
      </c>
      <c r="AX21" s="248">
        <f t="shared" si="21"/>
        <v>0</v>
      </c>
      <c r="AY21" s="244"/>
      <c r="AZ21" s="367"/>
      <c r="BA21" s="255"/>
      <c r="BB21" s="254">
        <f t="shared" si="60"/>
        <v>0</v>
      </c>
      <c r="BC21" s="338">
        <f t="shared" si="61"/>
        <v>0</v>
      </c>
      <c r="BD21" s="332">
        <f>IF(Q21="初 年 度",BC21,0)</f>
        <v>0</v>
      </c>
      <c r="BE21" s="333">
        <f>IF(Q21="次 年 度",BC21,0)</f>
        <v>0</v>
      </c>
      <c r="BF21" s="476"/>
      <c r="BG21" s="124" t="s">
        <v>208</v>
      </c>
      <c r="BH21" s="248">
        <f t="shared" si="22"/>
        <v>0</v>
      </c>
      <c r="BI21" s="244"/>
      <c r="BJ21" s="367"/>
      <c r="BK21" s="255"/>
      <c r="BL21" s="248">
        <f t="shared" si="23"/>
        <v>0</v>
      </c>
      <c r="BM21" s="339">
        <f t="shared" si="68"/>
        <v>0</v>
      </c>
      <c r="BN21" s="335">
        <f>IF(Q21="初 年 度",BM21,0)</f>
        <v>0</v>
      </c>
      <c r="BO21" s="336">
        <f>IF(Q21="次 年 度",BM21,0)</f>
        <v>0</v>
      </c>
      <c r="BP21" s="476"/>
      <c r="BQ21" s="124" t="s">
        <v>208</v>
      </c>
      <c r="BR21" s="248">
        <f t="shared" si="24"/>
        <v>0</v>
      </c>
      <c r="BS21" s="244"/>
      <c r="BT21" s="367"/>
      <c r="BU21" s="88"/>
      <c r="BV21" s="95">
        <f t="shared" si="25"/>
        <v>0</v>
      </c>
      <c r="BW21" s="339">
        <f t="shared" si="69"/>
        <v>0</v>
      </c>
      <c r="BX21" s="335">
        <f>IF(Q21="初 年 度",BW21,0)</f>
        <v>0</v>
      </c>
      <c r="BY21" s="336">
        <f>IF(Q21="次 年 度",BW21,0)</f>
        <v>0</v>
      </c>
      <c r="BZ21" s="476"/>
      <c r="CA21" s="124" t="s">
        <v>208</v>
      </c>
      <c r="CB21" s="248">
        <f t="shared" si="3"/>
        <v>0</v>
      </c>
      <c r="CC21" s="244"/>
      <c r="CD21" s="367"/>
      <c r="CE21" s="255"/>
      <c r="CF21" s="254">
        <f t="shared" si="26"/>
        <v>0</v>
      </c>
      <c r="CG21" s="338">
        <f t="shared" si="62"/>
        <v>0</v>
      </c>
      <c r="CH21" s="332">
        <f>IF(Q21="初 年 度",CG21,0)</f>
        <v>0</v>
      </c>
      <c r="CI21" s="333">
        <f>IF(Q21="次 年 度",CG21,0)</f>
        <v>0</v>
      </c>
      <c r="CJ21" s="256">
        <f t="shared" si="4"/>
        <v>0</v>
      </c>
      <c r="CK21" s="245">
        <f t="shared" si="5"/>
        <v>0</v>
      </c>
      <c r="CL21" s="245">
        <f t="shared" si="27"/>
        <v>0</v>
      </c>
      <c r="CM21" s="247">
        <f t="shared" si="28"/>
        <v>0</v>
      </c>
      <c r="CN21" s="245">
        <f t="shared" si="28"/>
        <v>0</v>
      </c>
      <c r="CO21" s="266">
        <f t="shared" si="28"/>
        <v>0</v>
      </c>
      <c r="CP21" s="476"/>
      <c r="CQ21" s="245" t="str">
        <f>IF(CS21="","",VLOOKUP(L21,'リスト（けさない）'!$AD$3:$AE$29,2,0))</f>
        <v/>
      </c>
      <c r="CR21" s="243">
        <f t="shared" si="29"/>
        <v>0</v>
      </c>
      <c r="CS21" s="244"/>
      <c r="CT21" s="245">
        <f t="shared" si="63"/>
        <v>0</v>
      </c>
      <c r="CU21" s="255"/>
      <c r="CV21" s="245">
        <f t="shared" si="30"/>
        <v>0</v>
      </c>
      <c r="CW21" s="339">
        <f t="shared" si="70"/>
        <v>0</v>
      </c>
      <c r="CX21" s="335">
        <f>IF(Q21="初 年 度",CW21,0)</f>
        <v>0</v>
      </c>
      <c r="CY21" s="336">
        <f>IF(Q21="次 年 度",CW21,0)</f>
        <v>0</v>
      </c>
      <c r="CZ21" s="476"/>
      <c r="DA21" s="124" t="s">
        <v>134</v>
      </c>
      <c r="DB21" s="243">
        <f t="shared" si="31"/>
        <v>0</v>
      </c>
      <c r="DC21" s="244"/>
      <c r="DD21" s="367"/>
      <c r="DE21" s="255"/>
      <c r="DF21" s="254">
        <f t="shared" si="32"/>
        <v>0</v>
      </c>
      <c r="DG21" s="338">
        <f t="shared" si="64"/>
        <v>0</v>
      </c>
      <c r="DH21" s="332">
        <f>IF(Q21="初 年 度",DG21,0)</f>
        <v>0</v>
      </c>
      <c r="DI21" s="333">
        <f>IF(Q21="次 年 度",DG21,0)</f>
        <v>0</v>
      </c>
      <c r="DJ21" s="476"/>
      <c r="DK21" s="458" t="s">
        <v>134</v>
      </c>
      <c r="DL21" s="243">
        <f t="shared" si="33"/>
        <v>0</v>
      </c>
      <c r="DM21" s="244"/>
      <c r="DN21" s="367"/>
      <c r="DO21" s="255"/>
      <c r="DP21" s="248">
        <f t="shared" si="34"/>
        <v>0</v>
      </c>
      <c r="DQ21" s="339">
        <f t="shared" si="71"/>
        <v>0</v>
      </c>
      <c r="DR21" s="335">
        <f>IF(Q21="初 年 度",DQ21,0)</f>
        <v>0</v>
      </c>
      <c r="DS21" s="336">
        <f>IF(Q21="次 年 度",DQ21,0)</f>
        <v>0</v>
      </c>
      <c r="DT21" s="476"/>
      <c r="DU21" s="458" t="s">
        <v>133</v>
      </c>
      <c r="DV21" s="243">
        <f t="shared" si="35"/>
        <v>0</v>
      </c>
      <c r="DW21" s="244"/>
      <c r="DX21" s="367"/>
      <c r="DY21" s="255"/>
      <c r="DZ21" s="254">
        <f t="shared" si="36"/>
        <v>0</v>
      </c>
      <c r="EA21" s="338">
        <f t="shared" si="65"/>
        <v>0</v>
      </c>
      <c r="EB21" s="332">
        <f>IF(Q21="初 年 度",EA21,0)</f>
        <v>0</v>
      </c>
      <c r="EC21" s="333">
        <f>IF(Q21="次 年 度",EA21,0)</f>
        <v>0</v>
      </c>
      <c r="ED21" s="476"/>
      <c r="EE21" s="458" t="s">
        <v>133</v>
      </c>
      <c r="EF21" s="243">
        <f t="shared" si="37"/>
        <v>0</v>
      </c>
      <c r="EG21" s="244"/>
      <c r="EH21" s="367"/>
      <c r="EI21" s="255"/>
      <c r="EJ21" s="248">
        <f t="shared" si="38"/>
        <v>0</v>
      </c>
      <c r="EK21" s="339">
        <f t="shared" si="72"/>
        <v>0</v>
      </c>
      <c r="EL21" s="335">
        <f>IF(Q21="初 年 度",EK21,0)</f>
        <v>0</v>
      </c>
      <c r="EM21" s="336">
        <f>IF(Q21="次 年 度",EK21,0)</f>
        <v>0</v>
      </c>
      <c r="EN21" s="256">
        <f t="shared" si="39"/>
        <v>0</v>
      </c>
      <c r="EO21" s="247">
        <f t="shared" si="40"/>
        <v>0</v>
      </c>
      <c r="EP21" s="247">
        <f t="shared" si="6"/>
        <v>0</v>
      </c>
      <c r="EQ21" s="247">
        <f t="shared" si="6"/>
        <v>0</v>
      </c>
      <c r="ER21" s="247">
        <f t="shared" si="6"/>
        <v>0</v>
      </c>
      <c r="ES21" s="259">
        <f t="shared" si="6"/>
        <v>0</v>
      </c>
      <c r="ET21" s="272">
        <f t="shared" si="7"/>
        <v>0</v>
      </c>
      <c r="EU21" s="264">
        <f t="shared" si="8"/>
        <v>0</v>
      </c>
      <c r="EV21" s="247">
        <f t="shared" si="9"/>
        <v>0</v>
      </c>
      <c r="EW21" s="247">
        <f t="shared" si="10"/>
        <v>0</v>
      </c>
      <c r="EX21" s="245">
        <f t="shared" si="11"/>
        <v>0</v>
      </c>
      <c r="EY21" s="268">
        <f t="shared" si="12"/>
        <v>0</v>
      </c>
      <c r="EZ21" s="383">
        <f>IF(L21="ブルーベリー（普通栽培）",0,220)</f>
        <v>220</v>
      </c>
      <c r="FA21" s="247">
        <f>IF(L21="ブルーベリー（普通栽培）",0,T21+AD21+AN21)</f>
        <v>0</v>
      </c>
      <c r="FB21" s="247">
        <f>IF(L21="ブルーベリー（普通栽培）",0,U21+AE21+AO21)</f>
        <v>0</v>
      </c>
      <c r="FC21" s="253">
        <f t="shared" si="66"/>
        <v>0</v>
      </c>
      <c r="FD21" s="253">
        <f t="shared" si="41"/>
        <v>0</v>
      </c>
      <c r="FE21" s="247">
        <f>IF(Q21="初 年 度",FC21-GK21,0)</f>
        <v>0</v>
      </c>
      <c r="FF21" s="259">
        <f>IF(Q21="次 年 度",FC21-GK21,0)</f>
        <v>0</v>
      </c>
      <c r="FG21" s="135">
        <f t="shared" si="42"/>
        <v>0</v>
      </c>
      <c r="FH21" s="82">
        <f t="shared" si="43"/>
        <v>0</v>
      </c>
      <c r="FI21" s="82">
        <f t="shared" si="44"/>
        <v>0</v>
      </c>
      <c r="FJ21" s="129">
        <f t="shared" si="45"/>
        <v>0</v>
      </c>
      <c r="FK21" s="228">
        <f>IF(P21="課税事業者（一般課税）",INT(V21*10/110)+INT(W21*10/110),0)</f>
        <v>0</v>
      </c>
      <c r="FL21" s="277">
        <f t="shared" si="13"/>
        <v>0</v>
      </c>
      <c r="FM21" s="278">
        <f>IF(P21="課税事業者（一般課税）",INT(AG21*0.0909090909090909),0)</f>
        <v>0</v>
      </c>
      <c r="FN21" s="342">
        <f t="shared" si="46"/>
        <v>0</v>
      </c>
      <c r="FO21" s="232">
        <f>IF(P21="課税事業者（一般課税）",INT(AP21*10/110)+INT(AQ21*10/110),0)</f>
        <v>0</v>
      </c>
      <c r="FP21" s="281">
        <f t="shared" si="47"/>
        <v>0</v>
      </c>
      <c r="FQ21" s="340">
        <f>IF(P21="課税事業者（一般課税）",INT(BA21*10/110),0)</f>
        <v>0</v>
      </c>
      <c r="FR21" s="277">
        <f t="shared" si="48"/>
        <v>0</v>
      </c>
      <c r="FS21" s="230">
        <f>IF(P21="課税事業者（一般課税）",INT(BL21*10/110),0)</f>
        <v>0</v>
      </c>
      <c r="FT21" s="279">
        <f t="shared" si="49"/>
        <v>0</v>
      </c>
      <c r="FU21" s="230">
        <f>IF(P21="課税事業者（一般課税）",INT(BV21*10/110),0)</f>
        <v>0</v>
      </c>
      <c r="FV21" s="281">
        <f t="shared" si="50"/>
        <v>0</v>
      </c>
      <c r="FW21" s="230">
        <f>IF(P21="課税事業者（一般課税）",INT(CF21*10/110),0)</f>
        <v>0</v>
      </c>
      <c r="FX21" s="279">
        <f t="shared" si="51"/>
        <v>0</v>
      </c>
      <c r="FY21" s="340">
        <f>IF(P21="課税事業者（一般課税）",INT(CT21*10/110)+INT(CU21*10/110),0)</f>
        <v>0</v>
      </c>
      <c r="FZ21" s="277">
        <f t="shared" si="52"/>
        <v>0</v>
      </c>
      <c r="GA21" s="230">
        <f>IF(P21="課税事業者（一般課税）",INT(DF21*10/110),0)</f>
        <v>0</v>
      </c>
      <c r="GB21" s="279">
        <f t="shared" si="53"/>
        <v>0</v>
      </c>
      <c r="GC21" s="353">
        <f>IF(P21="課税事業者（一般課税）",INT(DP21*10/110),0)</f>
        <v>0</v>
      </c>
      <c r="GD21" s="277">
        <f t="shared" si="54"/>
        <v>0</v>
      </c>
      <c r="GE21" s="230">
        <f>IF(P21="課税事業者（一般課税）",INT(DZ21*10/110),0)</f>
        <v>0</v>
      </c>
      <c r="GF21" s="281">
        <f t="shared" si="55"/>
        <v>0</v>
      </c>
      <c r="GG21" s="353">
        <f>IF(P21="課税事業者（一般課税）",INT(EJ21*10/110),0)</f>
        <v>0</v>
      </c>
      <c r="GH21" s="281">
        <f t="shared" si="56"/>
        <v>0</v>
      </c>
      <c r="GI21" s="280">
        <f t="shared" si="57"/>
        <v>0</v>
      </c>
      <c r="GJ21" s="277">
        <f t="shared" si="57"/>
        <v>0</v>
      </c>
      <c r="GK21" s="230">
        <f>IF(P21="課税事業者（一般課税）",INT(FC21*10/110),0)</f>
        <v>0</v>
      </c>
      <c r="GL21" s="287">
        <f t="shared" si="58"/>
        <v>0</v>
      </c>
      <c r="GM21" s="694"/>
    </row>
    <row r="22" spans="1:195" ht="20.100000000000001" customHeight="1">
      <c r="A22" s="668"/>
      <c r="B22" s="522"/>
      <c r="C22" s="669"/>
      <c r="D22" s="673"/>
      <c r="E22" s="322" t="s">
        <v>135</v>
      </c>
      <c r="F22" s="675"/>
      <c r="G22" s="773"/>
      <c r="H22" s="497"/>
      <c r="I22" s="697"/>
      <c r="J22" s="699"/>
      <c r="K22" s="552"/>
      <c r="L22" s="541"/>
      <c r="M22" s="554"/>
      <c r="N22" s="447" t="e">
        <f t="shared" si="14"/>
        <v>#DIV/0!</v>
      </c>
      <c r="O22" s="690"/>
      <c r="P22" s="537"/>
      <c r="Q22" s="537"/>
      <c r="R22" s="89"/>
      <c r="S22" s="80" t="str">
        <f>IF(U22="","",VLOOKUP(L21,'リスト（けさない）'!$X$3:$Y$29,2,0))</f>
        <v/>
      </c>
      <c r="T22" s="74">
        <f t="shared" si="15"/>
        <v>0</v>
      </c>
      <c r="U22" s="89"/>
      <c r="V22" s="80">
        <f t="shared" si="0"/>
        <v>0</v>
      </c>
      <c r="W22" s="78"/>
      <c r="X22" s="83">
        <f t="shared" si="16"/>
        <v>0</v>
      </c>
      <c r="Y22" s="83">
        <f t="shared" si="1"/>
        <v>0</v>
      </c>
      <c r="Z22" s="394">
        <f>IF(Q21="初 年 度",Y22,0)</f>
        <v>0</v>
      </c>
      <c r="AA22" s="439">
        <f>IF(Q21="次 年 度",Y22,0)</f>
        <v>0</v>
      </c>
      <c r="AB22" s="477"/>
      <c r="AC22" s="125" t="s">
        <v>134</v>
      </c>
      <c r="AD22" s="74">
        <f t="shared" si="17"/>
        <v>0</v>
      </c>
      <c r="AE22" s="426"/>
      <c r="AF22" s="387"/>
      <c r="AG22" s="89"/>
      <c r="AH22" s="96">
        <f t="shared" si="18"/>
        <v>0</v>
      </c>
      <c r="AI22" s="96">
        <f>IF(AG21&gt;0,INT((AG22-FM22)/2),AF22-FM22)</f>
        <v>0</v>
      </c>
      <c r="AJ22" s="96">
        <f>IF(Q21="初 年 度",AI22,0)</f>
        <v>0</v>
      </c>
      <c r="AK22" s="99">
        <f>IF(Q21="次 年 度",AI22,0)</f>
        <v>0</v>
      </c>
      <c r="AL22" s="89"/>
      <c r="AM22" s="80" t="str">
        <f>IF(AO22="","",VLOOKUP(L21,'リスト（けさない）'!$AA$3:$AB$29,2,0))</f>
        <v/>
      </c>
      <c r="AN22" s="96">
        <f t="shared" si="19"/>
        <v>0</v>
      </c>
      <c r="AO22" s="426"/>
      <c r="AP22" s="107">
        <f t="shared" si="2"/>
        <v>0</v>
      </c>
      <c r="AQ22" s="89"/>
      <c r="AR22" s="111">
        <f t="shared" si="20"/>
        <v>0</v>
      </c>
      <c r="AS22" s="334">
        <f t="shared" si="67"/>
        <v>0</v>
      </c>
      <c r="AT22" s="334">
        <f>IF(Q21="初 年 度",AS22,0)</f>
        <v>0</v>
      </c>
      <c r="AU22" s="337">
        <f>IF(Q21="次 年 度",AS22,0)</f>
        <v>0</v>
      </c>
      <c r="AV22" s="477"/>
      <c r="AW22" s="125" t="s">
        <v>208</v>
      </c>
      <c r="AX22" s="96">
        <f t="shared" si="21"/>
        <v>0</v>
      </c>
      <c r="AY22" s="100"/>
      <c r="AZ22" s="368"/>
      <c r="BA22" s="89"/>
      <c r="BB22" s="96">
        <f t="shared" si="60"/>
        <v>0</v>
      </c>
      <c r="BC22" s="80">
        <f t="shared" si="61"/>
        <v>0</v>
      </c>
      <c r="BD22" s="83">
        <f>IF(Q21="初 年 度",BC22,0)</f>
        <v>0</v>
      </c>
      <c r="BE22" s="120">
        <f>IF(Q21="次 年 度",BC22,0)</f>
        <v>0</v>
      </c>
      <c r="BF22" s="477"/>
      <c r="BG22" s="125" t="s">
        <v>208</v>
      </c>
      <c r="BH22" s="96">
        <f t="shared" si="22"/>
        <v>0</v>
      </c>
      <c r="BI22" s="100"/>
      <c r="BJ22" s="368"/>
      <c r="BK22" s="89"/>
      <c r="BL22" s="96">
        <f t="shared" si="23"/>
        <v>0</v>
      </c>
      <c r="BM22" s="83">
        <f t="shared" si="68"/>
        <v>0</v>
      </c>
      <c r="BN22" s="83">
        <f>IF(Q21="初 年 度",BM22,0)</f>
        <v>0</v>
      </c>
      <c r="BO22" s="120">
        <f>IF(Q21="次 年 度",BM22,0)</f>
        <v>0</v>
      </c>
      <c r="BP22" s="477"/>
      <c r="BQ22" s="125" t="s">
        <v>208</v>
      </c>
      <c r="BR22" s="96">
        <f t="shared" si="24"/>
        <v>0</v>
      </c>
      <c r="BS22" s="100"/>
      <c r="BT22" s="368"/>
      <c r="BU22" s="89"/>
      <c r="BV22" s="96">
        <f t="shared" si="25"/>
        <v>0</v>
      </c>
      <c r="BW22" s="83">
        <f t="shared" si="69"/>
        <v>0</v>
      </c>
      <c r="BX22" s="83">
        <f>IF(Q21="初 年 度",BW22,0)</f>
        <v>0</v>
      </c>
      <c r="BY22" s="120">
        <f>IF(Q21="次 年 度",BW22,0)</f>
        <v>0</v>
      </c>
      <c r="BZ22" s="477"/>
      <c r="CA22" s="125" t="s">
        <v>228</v>
      </c>
      <c r="CB22" s="96">
        <f t="shared" si="3"/>
        <v>0</v>
      </c>
      <c r="CC22" s="100"/>
      <c r="CD22" s="368"/>
      <c r="CE22" s="89"/>
      <c r="CF22" s="96">
        <f t="shared" si="26"/>
        <v>0</v>
      </c>
      <c r="CG22" s="83">
        <f t="shared" si="62"/>
        <v>0</v>
      </c>
      <c r="CH22" s="83">
        <f>IF(Q21="初 年 度",CG22,0)</f>
        <v>0</v>
      </c>
      <c r="CI22" s="120">
        <f>IF(Q21="次 年 度",CG22,0)</f>
        <v>0</v>
      </c>
      <c r="CJ22" s="71">
        <f t="shared" si="4"/>
        <v>0</v>
      </c>
      <c r="CK22" s="80">
        <f t="shared" si="5"/>
        <v>0</v>
      </c>
      <c r="CL22" s="80">
        <f t="shared" si="27"/>
        <v>0</v>
      </c>
      <c r="CM22" s="83">
        <f t="shared" si="28"/>
        <v>0</v>
      </c>
      <c r="CN22" s="80">
        <f t="shared" si="28"/>
        <v>0</v>
      </c>
      <c r="CO22" s="130">
        <f t="shared" si="28"/>
        <v>0</v>
      </c>
      <c r="CP22" s="477"/>
      <c r="CQ22" s="80" t="str">
        <f>IF(CS22="","",VLOOKUP(L21,'リスト（けさない）'!$AD$3:$AE$29,2,0))</f>
        <v/>
      </c>
      <c r="CR22" s="74">
        <f t="shared" si="29"/>
        <v>0</v>
      </c>
      <c r="CS22" s="100"/>
      <c r="CT22" s="80">
        <f t="shared" si="63"/>
        <v>0</v>
      </c>
      <c r="CU22" s="89"/>
      <c r="CV22" s="80">
        <f t="shared" si="30"/>
        <v>0</v>
      </c>
      <c r="CW22" s="80">
        <f t="shared" si="70"/>
        <v>0</v>
      </c>
      <c r="CX22" s="83">
        <f>IF(Q21="初 年 度",CW22,0)</f>
        <v>0</v>
      </c>
      <c r="CY22" s="120">
        <f>IF(Q21="次 年 度",CW22,0)</f>
        <v>0</v>
      </c>
      <c r="CZ22" s="477"/>
      <c r="DA22" s="125" t="s">
        <v>133</v>
      </c>
      <c r="DB22" s="74">
        <f t="shared" si="31"/>
        <v>0</v>
      </c>
      <c r="DC22" s="100"/>
      <c r="DD22" s="368"/>
      <c r="DE22" s="89"/>
      <c r="DF22" s="96">
        <f t="shared" si="32"/>
        <v>0</v>
      </c>
      <c r="DG22" s="83">
        <f t="shared" si="64"/>
        <v>0</v>
      </c>
      <c r="DH22" s="83">
        <f>IF(Q21="初 年 度",DG22,0)</f>
        <v>0</v>
      </c>
      <c r="DI22" s="120">
        <f>IF(Q21="次 年 度",DG22,0)</f>
        <v>0</v>
      </c>
      <c r="DJ22" s="477"/>
      <c r="DK22" s="125" t="s">
        <v>134</v>
      </c>
      <c r="DL22" s="74">
        <f t="shared" si="33"/>
        <v>0</v>
      </c>
      <c r="DM22" s="100"/>
      <c r="DN22" s="368"/>
      <c r="DO22" s="89"/>
      <c r="DP22" s="96">
        <f t="shared" si="34"/>
        <v>0</v>
      </c>
      <c r="DQ22" s="83">
        <f t="shared" si="71"/>
        <v>0</v>
      </c>
      <c r="DR22" s="83">
        <f>IF(Q21="初 年 度",DQ22,0)</f>
        <v>0</v>
      </c>
      <c r="DS22" s="120">
        <f>IF(Q21="次 年 度",DQ22,0)</f>
        <v>0</v>
      </c>
      <c r="DT22" s="477"/>
      <c r="DU22" s="125" t="s">
        <v>133</v>
      </c>
      <c r="DV22" s="74">
        <f t="shared" si="35"/>
        <v>0</v>
      </c>
      <c r="DW22" s="100"/>
      <c r="DX22" s="368"/>
      <c r="DY22" s="89"/>
      <c r="DZ22" s="96">
        <f t="shared" si="36"/>
        <v>0</v>
      </c>
      <c r="EA22" s="83">
        <f t="shared" si="65"/>
        <v>0</v>
      </c>
      <c r="EB22" s="83">
        <f>IF(Q21="初 年 度",EA22,0)</f>
        <v>0</v>
      </c>
      <c r="EC22" s="120">
        <f>IF(Q21="次 年 度",EA22,0)</f>
        <v>0</v>
      </c>
      <c r="ED22" s="477"/>
      <c r="EE22" s="125" t="s">
        <v>133</v>
      </c>
      <c r="EF22" s="74">
        <f t="shared" si="37"/>
        <v>0</v>
      </c>
      <c r="EG22" s="100"/>
      <c r="EH22" s="368"/>
      <c r="EI22" s="89"/>
      <c r="EJ22" s="96">
        <f t="shared" si="38"/>
        <v>0</v>
      </c>
      <c r="EK22" s="83">
        <f t="shared" si="72"/>
        <v>0</v>
      </c>
      <c r="EL22" s="83">
        <f>IF(Q21="初 年 度",EK22,0)</f>
        <v>0</v>
      </c>
      <c r="EM22" s="120">
        <f>IF(Q21="次 年 度",EK22,0)</f>
        <v>0</v>
      </c>
      <c r="EN22" s="71">
        <f t="shared" si="39"/>
        <v>0</v>
      </c>
      <c r="EO22" s="83">
        <f t="shared" si="40"/>
        <v>0</v>
      </c>
      <c r="EP22" s="83">
        <f t="shared" si="6"/>
        <v>0</v>
      </c>
      <c r="EQ22" s="83">
        <f t="shared" si="6"/>
        <v>0</v>
      </c>
      <c r="ER22" s="83">
        <f t="shared" si="6"/>
        <v>0</v>
      </c>
      <c r="ES22" s="120">
        <f t="shared" si="6"/>
        <v>0</v>
      </c>
      <c r="ET22" s="136">
        <f t="shared" si="7"/>
        <v>0</v>
      </c>
      <c r="EU22" s="122">
        <f t="shared" si="8"/>
        <v>0</v>
      </c>
      <c r="EV22" s="83">
        <f t="shared" si="9"/>
        <v>0</v>
      </c>
      <c r="EW22" s="83">
        <f t="shared" si="10"/>
        <v>0</v>
      </c>
      <c r="EX22" s="80">
        <f t="shared" si="11"/>
        <v>0</v>
      </c>
      <c r="EY22" s="120">
        <f t="shared" si="12"/>
        <v>0</v>
      </c>
      <c r="EZ22" s="71">
        <f>IF(L21="ブルーベリー（普通栽培）",0,220)</f>
        <v>220</v>
      </c>
      <c r="FA22" s="80">
        <f>IF(L21="ブルーベリー（普通栽培）",0,T22+AD22+AN22)</f>
        <v>0</v>
      </c>
      <c r="FB22" s="83">
        <f>IF(L21="ブルーベリー（普通栽培）",0,U22+AE22+AO22)</f>
        <v>0</v>
      </c>
      <c r="FC22" s="83">
        <f t="shared" si="66"/>
        <v>0</v>
      </c>
      <c r="FD22" s="83">
        <f t="shared" si="41"/>
        <v>0</v>
      </c>
      <c r="FE22" s="117">
        <f>IF(Q21="初 年 度",FC22-GK22,0)</f>
        <v>0</v>
      </c>
      <c r="FF22" s="118">
        <f>IF(Q21="次 年 度",FC22-GK22,0)</f>
        <v>0</v>
      </c>
      <c r="FG22" s="136">
        <f t="shared" si="42"/>
        <v>0</v>
      </c>
      <c r="FH22" s="83">
        <f t="shared" si="43"/>
        <v>0</v>
      </c>
      <c r="FI22" s="83">
        <f t="shared" si="44"/>
        <v>0</v>
      </c>
      <c r="FJ22" s="130">
        <f t="shared" si="45"/>
        <v>0</v>
      </c>
      <c r="FK22" s="314">
        <f>IF(P21="課税事業者（一般課税）",INT(V22*10/110)+INT(W22*10/110),0)</f>
        <v>0</v>
      </c>
      <c r="FL22" s="92">
        <f t="shared" si="13"/>
        <v>0</v>
      </c>
      <c r="FM22" s="102">
        <f>IF(P21="課税事業者（一般課税）",INT(AG22*0.0909090909090909),0)</f>
        <v>0</v>
      </c>
      <c r="FN22" s="343">
        <f t="shared" si="46"/>
        <v>0</v>
      </c>
      <c r="FO22" s="350">
        <f>IF(P21="課税事業者（一般課税）",INT(AP22*10/110)+INT(AQ22*10/110),0)</f>
        <v>0</v>
      </c>
      <c r="FP22" s="115">
        <f t="shared" si="47"/>
        <v>0</v>
      </c>
      <c r="FQ22" s="347">
        <f>IF(P21="課税事業者（一般課税）",INT(BA22*10/110),0)</f>
        <v>0</v>
      </c>
      <c r="FR22" s="92">
        <f t="shared" si="48"/>
        <v>0</v>
      </c>
      <c r="FS22" s="355">
        <f>IF(P21="課税事業者（一般課税）",INT(BL22*10/110),0)</f>
        <v>0</v>
      </c>
      <c r="FT22" s="105">
        <f t="shared" si="49"/>
        <v>0</v>
      </c>
      <c r="FU22" s="355">
        <f>IF(P21="課税事業者（一般課税）",INT(BV22*10/110),0)</f>
        <v>0</v>
      </c>
      <c r="FV22" s="115">
        <f t="shared" si="50"/>
        <v>0</v>
      </c>
      <c r="FW22" s="355">
        <f>IF(P21="課税事業者（一般課税）",INT(CF22*10/110),0)</f>
        <v>0</v>
      </c>
      <c r="FX22" s="105">
        <f t="shared" si="51"/>
        <v>0</v>
      </c>
      <c r="FY22" s="347">
        <f>IF(P21="課税事業者（一般課税）",INT(CT22*10/110)+INT(CU22*10/110),0)</f>
        <v>0</v>
      </c>
      <c r="FZ22" s="92">
        <f t="shared" si="52"/>
        <v>0</v>
      </c>
      <c r="GA22" s="355">
        <f>IF(P21="課税事業者（一般課税）",INT(DF22*10/110),0)</f>
        <v>0</v>
      </c>
      <c r="GB22" s="105">
        <f t="shared" si="53"/>
        <v>0</v>
      </c>
      <c r="GC22" s="354">
        <f>IF(P21="課税事業者（一般課税）",INT(DL22*10/110),0)</f>
        <v>0</v>
      </c>
      <c r="GD22" s="92">
        <f t="shared" si="54"/>
        <v>0</v>
      </c>
      <c r="GE22" s="355">
        <f>IF(P21="課税事業者（一般課税）",INT(DZ22*10/110),0)</f>
        <v>0</v>
      </c>
      <c r="GF22" s="115">
        <f t="shared" si="55"/>
        <v>0</v>
      </c>
      <c r="GG22" s="354">
        <f>IF(P21="課税事業者（一般課税）",INT(EJ22*10/110),0)</f>
        <v>0</v>
      </c>
      <c r="GH22" s="115">
        <f t="shared" si="56"/>
        <v>0</v>
      </c>
      <c r="GI22" s="113">
        <f t="shared" si="57"/>
        <v>0</v>
      </c>
      <c r="GJ22" s="92">
        <f t="shared" si="57"/>
        <v>0</v>
      </c>
      <c r="GK22" s="355">
        <f>IF(P21="課税事業者（一般課税）",INT(FC22*10/110),0)</f>
        <v>0</v>
      </c>
      <c r="GL22" s="140">
        <f t="shared" si="58"/>
        <v>0</v>
      </c>
      <c r="GM22" s="695"/>
    </row>
    <row r="23" spans="1:195" ht="20.100000000000001" customHeight="1">
      <c r="A23" s="667" t="str">
        <f t="shared" ref="A23" si="74">+A21</f>
        <v>北海道</v>
      </c>
      <c r="B23" s="521"/>
      <c r="C23" s="629">
        <f t="shared" si="59"/>
        <v>5</v>
      </c>
      <c r="D23" s="685"/>
      <c r="E23" s="317" t="s">
        <v>253</v>
      </c>
      <c r="F23" s="680"/>
      <c r="G23" s="771">
        <f>+'申請用入力(①本体) '!G23:G24</f>
        <v>0</v>
      </c>
      <c r="H23" s="697"/>
      <c r="I23" s="543"/>
      <c r="J23" s="698"/>
      <c r="K23" s="684"/>
      <c r="L23" s="683"/>
      <c r="M23" s="762"/>
      <c r="N23" s="448" t="e">
        <f t="shared" si="14"/>
        <v>#DIV/0!</v>
      </c>
      <c r="O23" s="689" t="str">
        <f>IF(L23="","",VLOOKUP(L23,'リスト（けさない）'!$Q$3:$R$29,2,0))</f>
        <v/>
      </c>
      <c r="P23" s="700"/>
      <c r="Q23" s="700"/>
      <c r="R23" s="473"/>
      <c r="S23" s="251" t="str">
        <f>IF(U23="","",VLOOKUP(L23,'リスト（けさない）'!$X$3:$Y$29,2,0))</f>
        <v/>
      </c>
      <c r="T23" s="243">
        <f t="shared" ref="T23:T40" si="75">IF(U23&gt;0,1,0)</f>
        <v>0</v>
      </c>
      <c r="U23" s="255"/>
      <c r="V23" s="245">
        <f t="shared" si="0"/>
        <v>0</v>
      </c>
      <c r="W23" s="246"/>
      <c r="X23" s="247">
        <f t="shared" ref="X23:X40" si="76">+V23+W23</f>
        <v>0</v>
      </c>
      <c r="Y23" s="253">
        <f t="shared" si="1"/>
        <v>0</v>
      </c>
      <c r="Z23" s="332">
        <f>IF(Q23="初 年 度",Y23,0)</f>
        <v>0</v>
      </c>
      <c r="AA23" s="438">
        <f>IF(Q23="次 年 度",Y23,0)</f>
        <v>0</v>
      </c>
      <c r="AB23" s="476"/>
      <c r="AC23" s="124" t="s">
        <v>208</v>
      </c>
      <c r="AD23" s="243">
        <f t="shared" ref="AD23:AD40" si="77">IF(AE23&gt;0,1,0)</f>
        <v>0</v>
      </c>
      <c r="AE23" s="425"/>
      <c r="AF23" s="388"/>
      <c r="AG23" s="255"/>
      <c r="AH23" s="248">
        <f t="shared" ref="AH23:AH40" si="78">+AF23+AG23</f>
        <v>0</v>
      </c>
      <c r="AI23" s="339">
        <f>IF(AG23&gt;0,INT((AG23-FM23)/2),AF23-FM23)</f>
        <v>0</v>
      </c>
      <c r="AJ23" s="335">
        <f>IF(Q23="初 年 度",AI23,0)</f>
        <v>0</v>
      </c>
      <c r="AK23" s="336">
        <f>IF(Q23="次 年 度",AI23,0)</f>
        <v>0</v>
      </c>
      <c r="AL23" s="473"/>
      <c r="AM23" s="245" t="str">
        <f>IF(AO23="","",VLOOKUP(L23,'リスト（けさない）'!$AA$3:$AB$29,2,0))</f>
        <v/>
      </c>
      <c r="AN23" s="248">
        <f t="shared" ref="AN23:AN40" si="79">IF(AO23&gt;0,1,0)</f>
        <v>0</v>
      </c>
      <c r="AO23" s="425"/>
      <c r="AP23" s="257">
        <f t="shared" si="2"/>
        <v>0</v>
      </c>
      <c r="AQ23" s="255"/>
      <c r="AR23" s="258">
        <f t="shared" ref="AR23:AR40" si="80">+AP23+AQ23</f>
        <v>0</v>
      </c>
      <c r="AS23" s="338">
        <f t="shared" si="67"/>
        <v>0</v>
      </c>
      <c r="AT23" s="332">
        <f>IF(Q23="初 年 度",AS23,0)</f>
        <v>0</v>
      </c>
      <c r="AU23" s="333">
        <f>IF(Q23="次 年 度",AS23,0)</f>
        <v>0</v>
      </c>
      <c r="AV23" s="476"/>
      <c r="AW23" s="124" t="s">
        <v>208</v>
      </c>
      <c r="AX23" s="248">
        <f t="shared" ref="AX23:AX40" si="81">IF(AY23&gt;0,1,0)</f>
        <v>0</v>
      </c>
      <c r="AY23" s="244"/>
      <c r="AZ23" s="369"/>
      <c r="BA23" s="255"/>
      <c r="BB23" s="254">
        <f t="shared" ref="BB23:BB40" si="82">+AZ23+BA23</f>
        <v>0</v>
      </c>
      <c r="BC23" s="338">
        <f t="shared" si="61"/>
        <v>0</v>
      </c>
      <c r="BD23" s="332">
        <f>IF(Q23="初 年 度",BC23,0)</f>
        <v>0</v>
      </c>
      <c r="BE23" s="333">
        <f>IF(Q23="次 年 度",BC23,0)</f>
        <v>0</v>
      </c>
      <c r="BF23" s="476"/>
      <c r="BG23" s="124" t="s">
        <v>208</v>
      </c>
      <c r="BH23" s="248">
        <f t="shared" ref="BH23:BH40" si="83">IF(BI23&gt;0,1,0)</f>
        <v>0</v>
      </c>
      <c r="BI23" s="244"/>
      <c r="BJ23" s="369"/>
      <c r="BK23" s="255"/>
      <c r="BL23" s="248">
        <f t="shared" ref="BL23:BL40" si="84">+BJ23+BK23</f>
        <v>0</v>
      </c>
      <c r="BM23" s="339">
        <f t="shared" si="68"/>
        <v>0</v>
      </c>
      <c r="BN23" s="335">
        <f>IF(Q23="初 年 度",BM23,0)</f>
        <v>0</v>
      </c>
      <c r="BO23" s="336">
        <f>IF(Q23="次 年 度",BM23,0)</f>
        <v>0</v>
      </c>
      <c r="BP23" s="476"/>
      <c r="BQ23" s="124" t="s">
        <v>208</v>
      </c>
      <c r="BR23" s="248">
        <f t="shared" ref="BR23:BR40" si="85">IF(BS23&gt;0,1,0)</f>
        <v>0</v>
      </c>
      <c r="BS23" s="244"/>
      <c r="BT23" s="369"/>
      <c r="BU23" s="88"/>
      <c r="BV23" s="95">
        <f t="shared" ref="BV23:BV40" si="86">+BT23+BU23</f>
        <v>0</v>
      </c>
      <c r="BW23" s="339">
        <f t="shared" si="69"/>
        <v>0</v>
      </c>
      <c r="BX23" s="335">
        <f>IF(Q23="初 年 度",BW23,0)</f>
        <v>0</v>
      </c>
      <c r="BY23" s="336">
        <f>IF(Q23="次 年 度",BW23,0)</f>
        <v>0</v>
      </c>
      <c r="BZ23" s="476"/>
      <c r="CA23" s="124" t="s">
        <v>208</v>
      </c>
      <c r="CB23" s="248">
        <f t="shared" ref="CB23:CB40" si="87">IF(CC23&gt;0,1,0)</f>
        <v>0</v>
      </c>
      <c r="CC23" s="244"/>
      <c r="CD23" s="369"/>
      <c r="CE23" s="255"/>
      <c r="CF23" s="254">
        <f t="shared" ref="CF23:CF40" si="88">+CD23+CE23</f>
        <v>0</v>
      </c>
      <c r="CG23" s="338">
        <f t="shared" si="62"/>
        <v>0</v>
      </c>
      <c r="CH23" s="332">
        <f>IF(Q23="初 年 度",CG23,0)</f>
        <v>0</v>
      </c>
      <c r="CI23" s="333">
        <f>IF(Q23="次 年 度",CG23,0)</f>
        <v>0</v>
      </c>
      <c r="CJ23" s="256">
        <f t="shared" ref="CJ23:CJ40" si="89">SUM(AX23,BH23,BR23,CB23)</f>
        <v>0</v>
      </c>
      <c r="CK23" s="245">
        <f t="shared" ref="CK23:CK40" si="90">SUM(AY23,BI23,BS23,CC23)</f>
        <v>0</v>
      </c>
      <c r="CL23" s="245">
        <f t="shared" ref="CL23:CL40" si="91">SUM(BB23,BL23,BV23,CF23)</f>
        <v>0</v>
      </c>
      <c r="CM23" s="247">
        <f t="shared" ref="CM23:CM40" si="92">SUM(BC23,BM23,BW23,CG23)</f>
        <v>0</v>
      </c>
      <c r="CN23" s="245">
        <f t="shared" ref="CN23:CN40" si="93">SUM(BD23,BN23,BX23,CH23)</f>
        <v>0</v>
      </c>
      <c r="CO23" s="266">
        <f t="shared" ref="CO23:CO40" si="94">SUM(BE23,BO23,BY23,CI23)</f>
        <v>0</v>
      </c>
      <c r="CP23" s="476"/>
      <c r="CQ23" s="251" t="str">
        <f>IF(CS23="","",VLOOKUP(L23,'リスト（けさない）'!$AD$3:$AE$29,2,0))</f>
        <v/>
      </c>
      <c r="CR23" s="267">
        <f t="shared" ref="CR23:CR40" si="95">IF(CS23&gt;0,1,0)</f>
        <v>0</v>
      </c>
      <c r="CS23" s="244"/>
      <c r="CT23" s="245">
        <f t="shared" ref="CT23:CT40" si="96">IF(CS23&gt;0,ROUND(CQ23*CS23,0),0)</f>
        <v>0</v>
      </c>
      <c r="CU23" s="255"/>
      <c r="CV23" s="245">
        <f t="shared" ref="CV23:CV40" si="97">+CT23+CU23</f>
        <v>0</v>
      </c>
      <c r="CW23" s="339">
        <f t="shared" si="70"/>
        <v>0</v>
      </c>
      <c r="CX23" s="335">
        <f>IF(Q23="初 年 度",CW23,0)</f>
        <v>0</v>
      </c>
      <c r="CY23" s="336">
        <f>IF(Q23="次 年 度",CW23,0)</f>
        <v>0</v>
      </c>
      <c r="CZ23" s="476"/>
      <c r="DA23" s="124" t="s">
        <v>208</v>
      </c>
      <c r="DB23" s="267">
        <f t="shared" ref="DB23:DB40" si="98">IF(DC23&gt;0,1,0)</f>
        <v>0</v>
      </c>
      <c r="DC23" s="244"/>
      <c r="DD23" s="369"/>
      <c r="DE23" s="255"/>
      <c r="DF23" s="254">
        <f t="shared" ref="DF23:DF40" si="99">+DD23+DE23</f>
        <v>0</v>
      </c>
      <c r="DG23" s="338">
        <f t="shared" si="64"/>
        <v>0</v>
      </c>
      <c r="DH23" s="332">
        <f>IF(Q23="初 年 度",DG23,0)</f>
        <v>0</v>
      </c>
      <c r="DI23" s="333">
        <f>IF(Q23="次 年 度",DG23,0)</f>
        <v>0</v>
      </c>
      <c r="DJ23" s="476"/>
      <c r="DK23" s="458" t="s">
        <v>208</v>
      </c>
      <c r="DL23" s="267">
        <f t="shared" ref="DL23:DL40" si="100">IF(DM23&gt;0,1,0)</f>
        <v>0</v>
      </c>
      <c r="DM23" s="244"/>
      <c r="DN23" s="369"/>
      <c r="DO23" s="255"/>
      <c r="DP23" s="248">
        <f t="shared" ref="DP23:DP40" si="101">+DN23+DO23</f>
        <v>0</v>
      </c>
      <c r="DQ23" s="339">
        <f t="shared" si="71"/>
        <v>0</v>
      </c>
      <c r="DR23" s="335">
        <f>IF(Q23="初 年 度",DQ23,0)</f>
        <v>0</v>
      </c>
      <c r="DS23" s="336">
        <f>IF(Q23="次 年 度",DQ23,0)</f>
        <v>0</v>
      </c>
      <c r="DT23" s="476"/>
      <c r="DU23" s="458" t="s">
        <v>208</v>
      </c>
      <c r="DV23" s="267">
        <f t="shared" ref="DV23:DV40" si="102">IF(DW23&gt;0,1,0)</f>
        <v>0</v>
      </c>
      <c r="DW23" s="244"/>
      <c r="DX23" s="369"/>
      <c r="DY23" s="255"/>
      <c r="DZ23" s="254">
        <f t="shared" ref="DZ23:DZ40" si="103">+DX23+DY23</f>
        <v>0</v>
      </c>
      <c r="EA23" s="338">
        <f t="shared" si="65"/>
        <v>0</v>
      </c>
      <c r="EB23" s="332">
        <f>IF(Q23="初 年 度",EA23,0)</f>
        <v>0</v>
      </c>
      <c r="EC23" s="333">
        <f>IF(Q23="次 年 度",EA23,0)</f>
        <v>0</v>
      </c>
      <c r="ED23" s="476"/>
      <c r="EE23" s="458" t="s">
        <v>208</v>
      </c>
      <c r="EF23" s="267">
        <f t="shared" ref="EF23:EF40" si="104">IF(EG23&gt;0,1,0)</f>
        <v>0</v>
      </c>
      <c r="EG23" s="244"/>
      <c r="EH23" s="369"/>
      <c r="EI23" s="255"/>
      <c r="EJ23" s="248">
        <f t="shared" ref="EJ23:EJ40" si="105">+EH23+EI23</f>
        <v>0</v>
      </c>
      <c r="EK23" s="339">
        <f t="shared" si="72"/>
        <v>0</v>
      </c>
      <c r="EL23" s="335">
        <f>IF(Q23="初 年 度",EK23,0)</f>
        <v>0</v>
      </c>
      <c r="EM23" s="336">
        <f>IF(Q23="次 年 度",EK23,0)</f>
        <v>0</v>
      </c>
      <c r="EN23" s="256">
        <f t="shared" ref="EN23:EN40" si="106">SUM(DL23,DV23,EF23)</f>
        <v>0</v>
      </c>
      <c r="EO23" s="247">
        <f t="shared" si="40"/>
        <v>0</v>
      </c>
      <c r="EP23" s="247">
        <f t="shared" ref="EP23:EP40" si="107">SUM(DP23,DZ23,EJ23)</f>
        <v>0</v>
      </c>
      <c r="EQ23" s="247">
        <f t="shared" ref="EQ23:EQ40" si="108">SUM(DQ23,EA23,EK23)</f>
        <v>0</v>
      </c>
      <c r="ER23" s="247">
        <f t="shared" ref="ER23:ER40" si="109">SUM(DR23,EB23,EL23)</f>
        <v>0</v>
      </c>
      <c r="ES23" s="259">
        <f t="shared" ref="ES23:ES40" si="110">SUM(DS23,EC23,EM23)</f>
        <v>0</v>
      </c>
      <c r="ET23" s="272">
        <f t="shared" si="7"/>
        <v>0</v>
      </c>
      <c r="EU23" s="264">
        <f t="shared" si="8"/>
        <v>0</v>
      </c>
      <c r="EV23" s="247">
        <f t="shared" si="9"/>
        <v>0</v>
      </c>
      <c r="EW23" s="247">
        <f t="shared" si="10"/>
        <v>0</v>
      </c>
      <c r="EX23" s="245">
        <f t="shared" si="11"/>
        <v>0</v>
      </c>
      <c r="EY23" s="268">
        <f t="shared" si="12"/>
        <v>0</v>
      </c>
      <c r="EZ23" s="383">
        <f>IF(L23="ブルーベリー（普通栽培）",0,220)</f>
        <v>220</v>
      </c>
      <c r="FA23" s="247">
        <f>IF(L23="ブルーベリー（普通栽培）",0,T23+AD23+AN23)</f>
        <v>0</v>
      </c>
      <c r="FB23" s="247">
        <f>IF(L23="ブルーベリー（普通栽培）",0,U23+AE23+AO23)</f>
        <v>0</v>
      </c>
      <c r="FC23" s="253">
        <f t="shared" ref="FC23:FC40" si="111">ROUND(EZ23*FB23,0)</f>
        <v>0</v>
      </c>
      <c r="FD23" s="253">
        <f t="shared" si="41"/>
        <v>0</v>
      </c>
      <c r="FE23" s="247">
        <f>IF(Q23="初 年 度",FC23-GK23,0)</f>
        <v>0</v>
      </c>
      <c r="FF23" s="259">
        <f>IF(Q23="次 年 度",FC23-GK23,0)</f>
        <v>0</v>
      </c>
      <c r="FG23" s="70">
        <f t="shared" ref="FG23:FG40" si="112">SUM(EV23,FC23)</f>
        <v>0</v>
      </c>
      <c r="FH23" s="82">
        <f t="shared" ref="FH23:FH40" si="113">SUM(EW23,FD23)</f>
        <v>0</v>
      </c>
      <c r="FI23" s="82">
        <f t="shared" ref="FI23:FI40" si="114">SUM(EX23,FE23)</f>
        <v>0</v>
      </c>
      <c r="FJ23" s="129">
        <f t="shared" ref="FJ23:FJ40" si="115">SUM(EY23,FF23)</f>
        <v>0</v>
      </c>
      <c r="FK23" s="228">
        <f>IF(P23="課税事業者（一般課税）",INT(V23*10/110)+INT(W23*10/110),0)</f>
        <v>0</v>
      </c>
      <c r="FL23" s="277">
        <f t="shared" si="13"/>
        <v>0</v>
      </c>
      <c r="FM23" s="278">
        <f>IF(P23="課税事業者（一般課税）",INT(AG23*0.0909090909090909),0)</f>
        <v>0</v>
      </c>
      <c r="FN23" s="342">
        <f t="shared" si="46"/>
        <v>0</v>
      </c>
      <c r="FO23" s="232">
        <f>IF(P23="課税事業者（一般課税）",INT(AP23*10/110)+INT(AQ23*10/110),0)</f>
        <v>0</v>
      </c>
      <c r="FP23" s="281">
        <f t="shared" ref="FP23:FP40" si="116">IF(AP23=0,INT(FO23/2),FO23)</f>
        <v>0</v>
      </c>
      <c r="FQ23" s="340">
        <f>IF(P23="課税事業者（一般課税）",INT(BA23*10/110),0)</f>
        <v>0</v>
      </c>
      <c r="FR23" s="277">
        <f t="shared" si="48"/>
        <v>0</v>
      </c>
      <c r="FS23" s="230">
        <f>IF(P23="課税事業者（一般課税）",INT(BL23*10/110),0)</f>
        <v>0</v>
      </c>
      <c r="FT23" s="281">
        <f t="shared" si="49"/>
        <v>0</v>
      </c>
      <c r="FU23" s="230">
        <f>IF(P23="課税事業者（一般課税）",INT(BV23*10/110),0)</f>
        <v>0</v>
      </c>
      <c r="FV23" s="281">
        <f t="shared" si="50"/>
        <v>0</v>
      </c>
      <c r="FW23" s="230">
        <f>IF(P23="課税事業者（一般課税）",INT(CF23*10/110),0)</f>
        <v>0</v>
      </c>
      <c r="FX23" s="279">
        <f t="shared" si="51"/>
        <v>0</v>
      </c>
      <c r="FY23" s="340">
        <f>IF(P23="課税事業者（一般課税）",INT(CT23*10/110)+INT(CU23*10/110),0)</f>
        <v>0</v>
      </c>
      <c r="FZ23" s="277">
        <f t="shared" ref="FZ23:FZ40" si="117">IF(CT23=0,INT(FY23/2),FY23)</f>
        <v>0</v>
      </c>
      <c r="GA23" s="230">
        <f>IF(P23="課税事業者（一般課税）",INT(DF23*10/110),0)</f>
        <v>0</v>
      </c>
      <c r="GB23" s="279">
        <f t="shared" si="53"/>
        <v>0</v>
      </c>
      <c r="GC23" s="353">
        <f>IF(P23="課税事業者（一般課税）",INT(DP23*10/110),0)</f>
        <v>0</v>
      </c>
      <c r="GD23" s="277">
        <f t="shared" si="54"/>
        <v>0</v>
      </c>
      <c r="GE23" s="230">
        <f>IF(P23="課税事業者（一般課税）",INT(DZ23*10/110),0)</f>
        <v>0</v>
      </c>
      <c r="GF23" s="281">
        <f t="shared" si="55"/>
        <v>0</v>
      </c>
      <c r="GG23" s="353">
        <f>IF(P23="課税事業者（一般課税）",INT(EJ23*10/110),0)</f>
        <v>0</v>
      </c>
      <c r="GH23" s="281">
        <f t="shared" si="56"/>
        <v>0</v>
      </c>
      <c r="GI23" s="280">
        <f t="shared" ref="GI23:GI40" si="118">SUM(FK23,FM23,FO23,FQ23,FS23,FU23,FW23,FY23,GA23,GC23,GE23,GG23)</f>
        <v>0</v>
      </c>
      <c r="GJ23" s="277">
        <f t="shared" ref="GJ23:GJ40" si="119">SUM(FL23,FN23,FP23,FR23,FT23,FV23,FX23,FZ23,GB23,GD23,GF23,GH23)</f>
        <v>0</v>
      </c>
      <c r="GK23" s="230">
        <f>IF(P23="課税事業者（一般課税）",INT(FC23*10/110),0)</f>
        <v>0</v>
      </c>
      <c r="GL23" s="287">
        <f t="shared" si="58"/>
        <v>0</v>
      </c>
      <c r="GM23" s="694"/>
    </row>
    <row r="24" spans="1:195" ht="20.100000000000001" customHeight="1">
      <c r="A24" s="668"/>
      <c r="B24" s="522"/>
      <c r="C24" s="669"/>
      <c r="D24" s="673"/>
      <c r="E24" s="320" t="s">
        <v>135</v>
      </c>
      <c r="F24" s="675"/>
      <c r="G24" s="770"/>
      <c r="H24" s="497"/>
      <c r="I24" s="697"/>
      <c r="J24" s="699"/>
      <c r="K24" s="552"/>
      <c r="L24" s="541"/>
      <c r="M24" s="554"/>
      <c r="N24" s="447" t="e">
        <f t="shared" si="14"/>
        <v>#DIV/0!</v>
      </c>
      <c r="O24" s="690"/>
      <c r="P24" s="537"/>
      <c r="Q24" s="537"/>
      <c r="R24" s="89"/>
      <c r="S24" s="80" t="str">
        <f>IF(U24="","",VLOOKUP(L23,'リスト（けさない）'!$X$3:$Y$29,2,0))</f>
        <v/>
      </c>
      <c r="T24" s="74">
        <f t="shared" si="75"/>
        <v>0</v>
      </c>
      <c r="U24" s="89"/>
      <c r="V24" s="80">
        <f t="shared" si="0"/>
        <v>0</v>
      </c>
      <c r="W24" s="78"/>
      <c r="X24" s="83">
        <f t="shared" si="76"/>
        <v>0</v>
      </c>
      <c r="Y24" s="83">
        <f t="shared" si="1"/>
        <v>0</v>
      </c>
      <c r="Z24" s="394">
        <f>IF(Q23="初 年 度",Y24,0)</f>
        <v>0</v>
      </c>
      <c r="AA24" s="439">
        <f>IF(Q23="次 年 度",Y24,0)</f>
        <v>0</v>
      </c>
      <c r="AB24" s="477"/>
      <c r="AC24" s="125" t="s">
        <v>208</v>
      </c>
      <c r="AD24" s="74">
        <f t="shared" si="77"/>
        <v>0</v>
      </c>
      <c r="AE24" s="426"/>
      <c r="AF24" s="388"/>
      <c r="AG24" s="89"/>
      <c r="AH24" s="96">
        <f t="shared" si="78"/>
        <v>0</v>
      </c>
      <c r="AI24" s="96">
        <f>IF(AG23&gt;0,INT((AG24-FM24)/2),AF24-FM24)</f>
        <v>0</v>
      </c>
      <c r="AJ24" s="96">
        <f>IF(Q23="初 年 度",AI24,0)</f>
        <v>0</v>
      </c>
      <c r="AK24" s="99">
        <f>IF(Q23="次 年 度",AI24,0)</f>
        <v>0</v>
      </c>
      <c r="AL24" s="89"/>
      <c r="AM24" s="80" t="str">
        <f>IF(AO24="","",VLOOKUP(L23,'リスト（けさない）'!$AA$3:$AB$29,2,0))</f>
        <v/>
      </c>
      <c r="AN24" s="96">
        <f t="shared" si="79"/>
        <v>0</v>
      </c>
      <c r="AO24" s="426"/>
      <c r="AP24" s="107">
        <f t="shared" si="2"/>
        <v>0</v>
      </c>
      <c r="AQ24" s="89"/>
      <c r="AR24" s="111">
        <f t="shared" si="80"/>
        <v>0</v>
      </c>
      <c r="AS24" s="334">
        <f t="shared" si="67"/>
        <v>0</v>
      </c>
      <c r="AT24" s="334">
        <f>IF(Q23="初 年 度",AS24,0)</f>
        <v>0</v>
      </c>
      <c r="AU24" s="337">
        <f>IF(Q23="次 年 度",AS24,0)</f>
        <v>0</v>
      </c>
      <c r="AV24" s="477"/>
      <c r="AW24" s="125" t="s">
        <v>208</v>
      </c>
      <c r="AX24" s="96">
        <f t="shared" si="81"/>
        <v>0</v>
      </c>
      <c r="AY24" s="100"/>
      <c r="AZ24" s="370"/>
      <c r="BA24" s="89"/>
      <c r="BB24" s="96">
        <f t="shared" si="82"/>
        <v>0</v>
      </c>
      <c r="BC24" s="80">
        <f t="shared" si="61"/>
        <v>0</v>
      </c>
      <c r="BD24" s="83">
        <f>IF(Q23="初 年 度",BC24,0)</f>
        <v>0</v>
      </c>
      <c r="BE24" s="120">
        <f>IF(Q23="次 年 度",BC24,0)</f>
        <v>0</v>
      </c>
      <c r="BF24" s="477"/>
      <c r="BG24" s="125" t="s">
        <v>208</v>
      </c>
      <c r="BH24" s="96">
        <f t="shared" si="83"/>
        <v>0</v>
      </c>
      <c r="BI24" s="100"/>
      <c r="BJ24" s="370"/>
      <c r="BK24" s="89"/>
      <c r="BL24" s="96">
        <f t="shared" si="84"/>
        <v>0</v>
      </c>
      <c r="BM24" s="83">
        <f t="shared" si="68"/>
        <v>0</v>
      </c>
      <c r="BN24" s="83">
        <f>IF(Q23="初 年 度",BM24,0)</f>
        <v>0</v>
      </c>
      <c r="BO24" s="120">
        <f>IF(Q23="次 年 度",BM24,0)</f>
        <v>0</v>
      </c>
      <c r="BP24" s="477"/>
      <c r="BQ24" s="125" t="s">
        <v>208</v>
      </c>
      <c r="BR24" s="96">
        <f t="shared" si="85"/>
        <v>0</v>
      </c>
      <c r="BS24" s="100"/>
      <c r="BT24" s="370"/>
      <c r="BU24" s="89"/>
      <c r="BV24" s="96">
        <f t="shared" si="86"/>
        <v>0</v>
      </c>
      <c r="BW24" s="83">
        <f t="shared" si="69"/>
        <v>0</v>
      </c>
      <c r="BX24" s="83">
        <f>IF(Q23="初 年 度",BW24,0)</f>
        <v>0</v>
      </c>
      <c r="BY24" s="120">
        <f>IF(Q23="次 年 度",BW24,0)</f>
        <v>0</v>
      </c>
      <c r="BZ24" s="477"/>
      <c r="CA24" s="125" t="s">
        <v>208</v>
      </c>
      <c r="CB24" s="96">
        <f t="shared" si="87"/>
        <v>0</v>
      </c>
      <c r="CC24" s="100"/>
      <c r="CD24" s="370"/>
      <c r="CE24" s="89"/>
      <c r="CF24" s="96">
        <f t="shared" si="88"/>
        <v>0</v>
      </c>
      <c r="CG24" s="83">
        <f t="shared" si="62"/>
        <v>0</v>
      </c>
      <c r="CH24" s="83">
        <f>IF(Q23="初 年 度",CG24,0)</f>
        <v>0</v>
      </c>
      <c r="CI24" s="120">
        <f>IF(Q23="次 年 度",CG24,0)</f>
        <v>0</v>
      </c>
      <c r="CJ24" s="71">
        <f t="shared" si="89"/>
        <v>0</v>
      </c>
      <c r="CK24" s="80">
        <f t="shared" si="90"/>
        <v>0</v>
      </c>
      <c r="CL24" s="80">
        <f t="shared" si="91"/>
        <v>0</v>
      </c>
      <c r="CM24" s="83">
        <f t="shared" si="92"/>
        <v>0</v>
      </c>
      <c r="CN24" s="80">
        <f t="shared" si="93"/>
        <v>0</v>
      </c>
      <c r="CO24" s="130">
        <f t="shared" si="94"/>
        <v>0</v>
      </c>
      <c r="CP24" s="477"/>
      <c r="CQ24" s="81" t="str">
        <f>IF(CS24="","",VLOOKUP(L23,'リスト（けさない）'!$AD$3:$AE$29,2,0))</f>
        <v/>
      </c>
      <c r="CR24" s="74">
        <f t="shared" si="95"/>
        <v>0</v>
      </c>
      <c r="CS24" s="100"/>
      <c r="CT24" s="80">
        <f t="shared" si="96"/>
        <v>0</v>
      </c>
      <c r="CU24" s="89"/>
      <c r="CV24" s="80">
        <f t="shared" si="97"/>
        <v>0</v>
      </c>
      <c r="CW24" s="80">
        <f t="shared" si="70"/>
        <v>0</v>
      </c>
      <c r="CX24" s="83">
        <f>IF(Q23="初 年 度",CW24,0)</f>
        <v>0</v>
      </c>
      <c r="CY24" s="120">
        <f>IF(Q23="次 年 度",CW24,0)</f>
        <v>0</v>
      </c>
      <c r="CZ24" s="477"/>
      <c r="DA24" s="125" t="s">
        <v>208</v>
      </c>
      <c r="DB24" s="74">
        <f t="shared" si="98"/>
        <v>0</v>
      </c>
      <c r="DC24" s="100"/>
      <c r="DD24" s="370"/>
      <c r="DE24" s="89"/>
      <c r="DF24" s="96">
        <f t="shared" si="99"/>
        <v>0</v>
      </c>
      <c r="DG24" s="83">
        <f t="shared" si="64"/>
        <v>0</v>
      </c>
      <c r="DH24" s="83">
        <f>IF(Q23="初 年 度",DG24,0)</f>
        <v>0</v>
      </c>
      <c r="DI24" s="120">
        <f>IF(Q23="次 年 度",DG24,0)</f>
        <v>0</v>
      </c>
      <c r="DJ24" s="477"/>
      <c r="DK24" s="125" t="s">
        <v>208</v>
      </c>
      <c r="DL24" s="74">
        <f t="shared" si="100"/>
        <v>0</v>
      </c>
      <c r="DM24" s="100"/>
      <c r="DN24" s="370"/>
      <c r="DO24" s="89"/>
      <c r="DP24" s="96">
        <f t="shared" si="101"/>
        <v>0</v>
      </c>
      <c r="DQ24" s="83">
        <f t="shared" si="71"/>
        <v>0</v>
      </c>
      <c r="DR24" s="83">
        <f>IF(Q23="初 年 度",DQ24,0)</f>
        <v>0</v>
      </c>
      <c r="DS24" s="120">
        <f>IF(Q23="次 年 度",DQ24,0)</f>
        <v>0</v>
      </c>
      <c r="DT24" s="477"/>
      <c r="DU24" s="125" t="s">
        <v>208</v>
      </c>
      <c r="DV24" s="74">
        <f t="shared" si="102"/>
        <v>0</v>
      </c>
      <c r="DW24" s="100"/>
      <c r="DX24" s="370"/>
      <c r="DY24" s="89"/>
      <c r="DZ24" s="96">
        <f t="shared" si="103"/>
        <v>0</v>
      </c>
      <c r="EA24" s="83">
        <f t="shared" si="65"/>
        <v>0</v>
      </c>
      <c r="EB24" s="83">
        <f>IF(Q23="初 年 度",EA24,0)</f>
        <v>0</v>
      </c>
      <c r="EC24" s="120">
        <f>IF(Q23="次 年 度",EA24,0)</f>
        <v>0</v>
      </c>
      <c r="ED24" s="477"/>
      <c r="EE24" s="125" t="s">
        <v>208</v>
      </c>
      <c r="EF24" s="74">
        <f t="shared" si="104"/>
        <v>0</v>
      </c>
      <c r="EG24" s="100"/>
      <c r="EH24" s="370"/>
      <c r="EI24" s="89"/>
      <c r="EJ24" s="96">
        <f t="shared" si="105"/>
        <v>0</v>
      </c>
      <c r="EK24" s="83">
        <f t="shared" si="72"/>
        <v>0</v>
      </c>
      <c r="EL24" s="83">
        <f>IF(Q23="初 年 度",EK24,0)</f>
        <v>0</v>
      </c>
      <c r="EM24" s="120">
        <f>IF(Q23="次 年 度",EK24,0)</f>
        <v>0</v>
      </c>
      <c r="EN24" s="71">
        <f t="shared" si="106"/>
        <v>0</v>
      </c>
      <c r="EO24" s="83">
        <f t="shared" si="40"/>
        <v>0</v>
      </c>
      <c r="EP24" s="83">
        <f t="shared" si="107"/>
        <v>0</v>
      </c>
      <c r="EQ24" s="83">
        <f t="shared" si="108"/>
        <v>0</v>
      </c>
      <c r="ER24" s="83">
        <f t="shared" si="109"/>
        <v>0</v>
      </c>
      <c r="ES24" s="120">
        <f t="shared" si="110"/>
        <v>0</v>
      </c>
      <c r="ET24" s="136">
        <f t="shared" si="7"/>
        <v>0</v>
      </c>
      <c r="EU24" s="122">
        <f t="shared" si="8"/>
        <v>0</v>
      </c>
      <c r="EV24" s="83">
        <f t="shared" si="9"/>
        <v>0</v>
      </c>
      <c r="EW24" s="83">
        <f t="shared" si="10"/>
        <v>0</v>
      </c>
      <c r="EX24" s="80">
        <f t="shared" si="11"/>
        <v>0</v>
      </c>
      <c r="EY24" s="120">
        <f t="shared" si="12"/>
        <v>0</v>
      </c>
      <c r="EZ24" s="71">
        <f>IF(L23="ブルーベリー（普通栽培）",0,220)</f>
        <v>220</v>
      </c>
      <c r="FA24" s="80">
        <f>IF(L23="ブルーベリー（普通栽培）",0,T24+AD24+AN24)</f>
        <v>0</v>
      </c>
      <c r="FB24" s="83">
        <f>IF(L23="ブルーベリー（普通栽培）",0,U24+AE24+AO24)</f>
        <v>0</v>
      </c>
      <c r="FC24" s="83">
        <f t="shared" si="111"/>
        <v>0</v>
      </c>
      <c r="FD24" s="83">
        <f t="shared" si="41"/>
        <v>0</v>
      </c>
      <c r="FE24" s="239">
        <f>IF(Q23="初 年 度",FC24-GK24,0)</f>
        <v>0</v>
      </c>
      <c r="FF24" s="240">
        <f>IF(Q23="次 年 度",FC24-GK24,0)</f>
        <v>0</v>
      </c>
      <c r="FG24" s="71">
        <f t="shared" si="112"/>
        <v>0</v>
      </c>
      <c r="FH24" s="83">
        <f t="shared" si="113"/>
        <v>0</v>
      </c>
      <c r="FI24" s="83">
        <f t="shared" si="114"/>
        <v>0</v>
      </c>
      <c r="FJ24" s="130">
        <f t="shared" si="115"/>
        <v>0</v>
      </c>
      <c r="FK24" s="314">
        <f>IF(P23="課税事業者（一般課税）",INT(V24*10/110)+INT(W24*10/110),0)</f>
        <v>0</v>
      </c>
      <c r="FL24" s="92">
        <f t="shared" si="13"/>
        <v>0</v>
      </c>
      <c r="FM24" s="102">
        <f>IF(P23="課税事業者（一般課税）",INT(AG24*0.0909090909090909),0)</f>
        <v>0</v>
      </c>
      <c r="FN24" s="343">
        <f t="shared" si="46"/>
        <v>0</v>
      </c>
      <c r="FO24" s="350">
        <f>IF(P23="課税事業者（一般課税）",INT(AP24*10/110)+INT(AQ24*10/110),0)</f>
        <v>0</v>
      </c>
      <c r="FP24" s="115">
        <f t="shared" si="116"/>
        <v>0</v>
      </c>
      <c r="FQ24" s="347">
        <f>IF(P23="課税事業者（一般課税）",INT(BA24*10/110),0)</f>
        <v>0</v>
      </c>
      <c r="FR24" s="92">
        <f t="shared" si="48"/>
        <v>0</v>
      </c>
      <c r="FS24" s="355">
        <f>IF(P23="課税事業者（一般課税）",INT(BL24*10/110),0)</f>
        <v>0</v>
      </c>
      <c r="FT24" s="105">
        <f t="shared" si="49"/>
        <v>0</v>
      </c>
      <c r="FU24" s="355">
        <f>IF(P23="課税事業者（一般課税）",INT(BV24*10/110),0)</f>
        <v>0</v>
      </c>
      <c r="FV24" s="115">
        <f t="shared" si="50"/>
        <v>0</v>
      </c>
      <c r="FW24" s="355">
        <f>IF(P23="課税事業者（一般課税）",INT(CF24*10/110),0)</f>
        <v>0</v>
      </c>
      <c r="FX24" s="105">
        <f t="shared" si="51"/>
        <v>0</v>
      </c>
      <c r="FY24" s="347">
        <f>IF(P23="課税事業者（一般課税）",INT(CT24*10/110)+INT(CU24*10/110),0)</f>
        <v>0</v>
      </c>
      <c r="FZ24" s="92">
        <f t="shared" si="117"/>
        <v>0</v>
      </c>
      <c r="GA24" s="355">
        <f>IF(P23="課税事業者（一般課税）",INT(DF24*10/110),0)</f>
        <v>0</v>
      </c>
      <c r="GB24" s="105">
        <f t="shared" si="53"/>
        <v>0</v>
      </c>
      <c r="GC24" s="354">
        <f>IF(P23="課税事業者（一般課税）",INT(DL24*10/110),0)</f>
        <v>0</v>
      </c>
      <c r="GD24" s="92">
        <f t="shared" si="54"/>
        <v>0</v>
      </c>
      <c r="GE24" s="355">
        <f>IF(P23="課税事業者（一般課税）",INT(DZ24*10/110),0)</f>
        <v>0</v>
      </c>
      <c r="GF24" s="115">
        <f t="shared" si="55"/>
        <v>0</v>
      </c>
      <c r="GG24" s="354">
        <f>IF(P23="課税事業者（一般課税）",INT(EJ24*10/110),0)</f>
        <v>0</v>
      </c>
      <c r="GH24" s="115">
        <f t="shared" si="56"/>
        <v>0</v>
      </c>
      <c r="GI24" s="113">
        <f t="shared" si="118"/>
        <v>0</v>
      </c>
      <c r="GJ24" s="92">
        <f t="shared" si="119"/>
        <v>0</v>
      </c>
      <c r="GK24" s="355">
        <f>IF(P23="課税事業者（一般課税）",INT(FC24*10/110),0)</f>
        <v>0</v>
      </c>
      <c r="GL24" s="140">
        <f t="shared" si="58"/>
        <v>0</v>
      </c>
      <c r="GM24" s="695"/>
    </row>
    <row r="25" spans="1:195" ht="20.100000000000001" customHeight="1">
      <c r="A25" s="667" t="str">
        <f t="shared" ref="A25" si="120">+A23</f>
        <v>北海道</v>
      </c>
      <c r="B25" s="521"/>
      <c r="C25" s="629">
        <f t="shared" si="59"/>
        <v>6</v>
      </c>
      <c r="D25" s="685"/>
      <c r="E25" s="317" t="s">
        <v>253</v>
      </c>
      <c r="F25" s="680"/>
      <c r="G25" s="771">
        <f>+'申請用入力(①本体) '!G25:G26</f>
        <v>0</v>
      </c>
      <c r="H25" s="697"/>
      <c r="I25" s="543"/>
      <c r="J25" s="698"/>
      <c r="K25" s="684"/>
      <c r="L25" s="683"/>
      <c r="M25" s="762"/>
      <c r="N25" s="448" t="e">
        <f t="shared" si="14"/>
        <v>#DIV/0!</v>
      </c>
      <c r="O25" s="689" t="str">
        <f>IF(L25="","",VLOOKUP(L25,'リスト（けさない）'!$Q$3:$R$29,2,0))</f>
        <v/>
      </c>
      <c r="P25" s="700"/>
      <c r="Q25" s="700"/>
      <c r="R25" s="460"/>
      <c r="S25" s="251" t="str">
        <f>IF(U25="","",VLOOKUP(L25,'リスト（けさない）'!$X$3:$Y$29,2,0))</f>
        <v/>
      </c>
      <c r="T25" s="249">
        <f t="shared" si="75"/>
        <v>0</v>
      </c>
      <c r="U25" s="260"/>
      <c r="V25" s="251">
        <f t="shared" si="0"/>
        <v>0</v>
      </c>
      <c r="W25" s="252"/>
      <c r="X25" s="253">
        <f t="shared" si="76"/>
        <v>0</v>
      </c>
      <c r="Y25" s="253">
        <f t="shared" si="1"/>
        <v>0</v>
      </c>
      <c r="Z25" s="332">
        <f>IF(Q25="初 年 度",Y25,0)</f>
        <v>0</v>
      </c>
      <c r="AA25" s="438">
        <f>IF(Q25="次 年 度",Y25,0)</f>
        <v>0</v>
      </c>
      <c r="AB25" s="478"/>
      <c r="AC25" s="73" t="s">
        <v>208</v>
      </c>
      <c r="AD25" s="249">
        <f t="shared" si="77"/>
        <v>0</v>
      </c>
      <c r="AE25" s="427"/>
      <c r="AF25" s="388"/>
      <c r="AG25" s="260"/>
      <c r="AH25" s="254">
        <f t="shared" si="78"/>
        <v>0</v>
      </c>
      <c r="AI25" s="339">
        <f>IF(AG25&gt;0,INT((AG25-FM25)/2),AF25-FM25)</f>
        <v>0</v>
      </c>
      <c r="AJ25" s="335">
        <f>IF(Q25="初 年 度",AI25,0)</f>
        <v>0</v>
      </c>
      <c r="AK25" s="336">
        <f>IF(Q25="次 年 度",AI25,0)</f>
        <v>0</v>
      </c>
      <c r="AL25" s="460"/>
      <c r="AM25" s="251" t="str">
        <f>IF(AO25="","",VLOOKUP(L25,'リスト（けさない）'!$AA$3:$AB$29,2,0))</f>
        <v/>
      </c>
      <c r="AN25" s="254">
        <f t="shared" si="79"/>
        <v>0</v>
      </c>
      <c r="AO25" s="427"/>
      <c r="AP25" s="261">
        <f t="shared" si="2"/>
        <v>0</v>
      </c>
      <c r="AQ25" s="260"/>
      <c r="AR25" s="262">
        <f t="shared" si="80"/>
        <v>0</v>
      </c>
      <c r="AS25" s="338">
        <f t="shared" si="67"/>
        <v>0</v>
      </c>
      <c r="AT25" s="332">
        <f>IF(Q25="初 年 度",AS25,0)</f>
        <v>0</v>
      </c>
      <c r="AU25" s="333">
        <f>IF(Q25="次 年 度",AS25,0)</f>
        <v>0</v>
      </c>
      <c r="AV25" s="478"/>
      <c r="AW25" s="73" t="s">
        <v>208</v>
      </c>
      <c r="AX25" s="254">
        <f t="shared" si="81"/>
        <v>0</v>
      </c>
      <c r="AY25" s="250"/>
      <c r="AZ25" s="369"/>
      <c r="BA25" s="260"/>
      <c r="BB25" s="254">
        <f t="shared" si="82"/>
        <v>0</v>
      </c>
      <c r="BC25" s="338">
        <f t="shared" si="61"/>
        <v>0</v>
      </c>
      <c r="BD25" s="332">
        <f>IF(Q25="初 年 度",BC25,0)</f>
        <v>0</v>
      </c>
      <c r="BE25" s="333">
        <f>IF(Q25="次 年 度",BC25,0)</f>
        <v>0</v>
      </c>
      <c r="BF25" s="478"/>
      <c r="BG25" s="73" t="s">
        <v>208</v>
      </c>
      <c r="BH25" s="254">
        <f t="shared" si="83"/>
        <v>0</v>
      </c>
      <c r="BI25" s="250"/>
      <c r="BJ25" s="369"/>
      <c r="BK25" s="260"/>
      <c r="BL25" s="254">
        <f t="shared" si="84"/>
        <v>0</v>
      </c>
      <c r="BM25" s="339">
        <f t="shared" si="68"/>
        <v>0</v>
      </c>
      <c r="BN25" s="335">
        <f>IF(Q25="初 年 度",BM25,0)</f>
        <v>0</v>
      </c>
      <c r="BO25" s="336">
        <f>IF(Q25="次 年 度",BM25,0)</f>
        <v>0</v>
      </c>
      <c r="BP25" s="478"/>
      <c r="BQ25" s="73" t="s">
        <v>208</v>
      </c>
      <c r="BR25" s="254">
        <f t="shared" si="85"/>
        <v>0</v>
      </c>
      <c r="BS25" s="250"/>
      <c r="BT25" s="369"/>
      <c r="BU25" s="90"/>
      <c r="BV25" s="97">
        <f t="shared" si="86"/>
        <v>0</v>
      </c>
      <c r="BW25" s="339">
        <f t="shared" si="69"/>
        <v>0</v>
      </c>
      <c r="BX25" s="335">
        <f>IF(Q25="初 年 度",BW25,0)</f>
        <v>0</v>
      </c>
      <c r="BY25" s="336">
        <f>IF(Q25="次 年 度",BW25,0)</f>
        <v>0</v>
      </c>
      <c r="BZ25" s="478"/>
      <c r="CA25" s="73" t="s">
        <v>208</v>
      </c>
      <c r="CB25" s="254">
        <f t="shared" si="87"/>
        <v>0</v>
      </c>
      <c r="CC25" s="250"/>
      <c r="CD25" s="369"/>
      <c r="CE25" s="260"/>
      <c r="CF25" s="254">
        <f t="shared" si="88"/>
        <v>0</v>
      </c>
      <c r="CG25" s="338">
        <f t="shared" si="62"/>
        <v>0</v>
      </c>
      <c r="CH25" s="332">
        <f>IF(Q25="初 年 度",CG25,0)</f>
        <v>0</v>
      </c>
      <c r="CI25" s="333">
        <f>IF(Q25="次 年 度",CG25,0)</f>
        <v>0</v>
      </c>
      <c r="CJ25" s="242">
        <f t="shared" si="89"/>
        <v>0</v>
      </c>
      <c r="CK25" s="251">
        <f t="shared" si="90"/>
        <v>0</v>
      </c>
      <c r="CL25" s="251">
        <f t="shared" si="91"/>
        <v>0</v>
      </c>
      <c r="CM25" s="253">
        <f t="shared" si="92"/>
        <v>0</v>
      </c>
      <c r="CN25" s="251">
        <f t="shared" si="93"/>
        <v>0</v>
      </c>
      <c r="CO25" s="268">
        <f t="shared" si="94"/>
        <v>0</v>
      </c>
      <c r="CP25" s="478"/>
      <c r="CQ25" s="245" t="str">
        <f>IF(CS25="","",VLOOKUP(L25,'リスト（けさない）'!$AD$3:$AE$29,2,0))</f>
        <v/>
      </c>
      <c r="CR25" s="249">
        <f t="shared" si="95"/>
        <v>0</v>
      </c>
      <c r="CS25" s="250"/>
      <c r="CT25" s="251">
        <f t="shared" si="96"/>
        <v>0</v>
      </c>
      <c r="CU25" s="260"/>
      <c r="CV25" s="251">
        <f t="shared" si="97"/>
        <v>0</v>
      </c>
      <c r="CW25" s="339">
        <f t="shared" si="70"/>
        <v>0</v>
      </c>
      <c r="CX25" s="335">
        <f>IF(Q25="初 年 度",CW25,0)</f>
        <v>0</v>
      </c>
      <c r="CY25" s="336">
        <f>IF(Q25="次 年 度",CW25,0)</f>
        <v>0</v>
      </c>
      <c r="CZ25" s="478"/>
      <c r="DA25" s="73" t="s">
        <v>208</v>
      </c>
      <c r="DB25" s="249">
        <f t="shared" si="98"/>
        <v>0</v>
      </c>
      <c r="DC25" s="250"/>
      <c r="DD25" s="369"/>
      <c r="DE25" s="260"/>
      <c r="DF25" s="254">
        <f t="shared" si="99"/>
        <v>0</v>
      </c>
      <c r="DG25" s="338">
        <f t="shared" si="64"/>
        <v>0</v>
      </c>
      <c r="DH25" s="332">
        <f>IF(Q25="初 年 度",DG25,0)</f>
        <v>0</v>
      </c>
      <c r="DI25" s="333">
        <f>IF(Q25="次 年 度",DG25,0)</f>
        <v>0</v>
      </c>
      <c r="DJ25" s="478"/>
      <c r="DK25" s="456" t="s">
        <v>208</v>
      </c>
      <c r="DL25" s="249">
        <f t="shared" si="100"/>
        <v>0</v>
      </c>
      <c r="DM25" s="250"/>
      <c r="DN25" s="369"/>
      <c r="DO25" s="260"/>
      <c r="DP25" s="254">
        <f t="shared" si="101"/>
        <v>0</v>
      </c>
      <c r="DQ25" s="339">
        <f t="shared" si="71"/>
        <v>0</v>
      </c>
      <c r="DR25" s="335">
        <f>IF(Q25="初 年 度",DQ25,0)</f>
        <v>0</v>
      </c>
      <c r="DS25" s="336">
        <f>IF(Q25="次 年 度",DQ25,0)</f>
        <v>0</v>
      </c>
      <c r="DT25" s="478"/>
      <c r="DU25" s="456" t="s">
        <v>208</v>
      </c>
      <c r="DV25" s="249">
        <f t="shared" si="102"/>
        <v>0</v>
      </c>
      <c r="DW25" s="250"/>
      <c r="DX25" s="369"/>
      <c r="DY25" s="260"/>
      <c r="DZ25" s="254">
        <f t="shared" si="103"/>
        <v>0</v>
      </c>
      <c r="EA25" s="338">
        <f t="shared" si="65"/>
        <v>0</v>
      </c>
      <c r="EB25" s="332">
        <f>IF(Q25="初 年 度",EA25,0)</f>
        <v>0</v>
      </c>
      <c r="EC25" s="333">
        <f>IF(Q25="次 年 度",EA25,0)</f>
        <v>0</v>
      </c>
      <c r="ED25" s="478"/>
      <c r="EE25" s="456" t="s">
        <v>208</v>
      </c>
      <c r="EF25" s="249">
        <f t="shared" si="104"/>
        <v>0</v>
      </c>
      <c r="EG25" s="250"/>
      <c r="EH25" s="369"/>
      <c r="EI25" s="260"/>
      <c r="EJ25" s="254">
        <f t="shared" si="105"/>
        <v>0</v>
      </c>
      <c r="EK25" s="339">
        <f t="shared" si="72"/>
        <v>0</v>
      </c>
      <c r="EL25" s="335">
        <f>IF(Q25="初 年 度",EK25,0)</f>
        <v>0</v>
      </c>
      <c r="EM25" s="336">
        <f>IF(Q25="次 年 度",EK25,0)</f>
        <v>0</v>
      </c>
      <c r="EN25" s="242">
        <f t="shared" si="106"/>
        <v>0</v>
      </c>
      <c r="EO25" s="253">
        <f t="shared" si="40"/>
        <v>0</v>
      </c>
      <c r="EP25" s="253">
        <f t="shared" si="107"/>
        <v>0</v>
      </c>
      <c r="EQ25" s="253">
        <f t="shared" si="108"/>
        <v>0</v>
      </c>
      <c r="ER25" s="253">
        <f t="shared" si="109"/>
        <v>0</v>
      </c>
      <c r="ES25" s="263">
        <f t="shared" si="110"/>
        <v>0</v>
      </c>
      <c r="ET25" s="276">
        <f t="shared" si="7"/>
        <v>0</v>
      </c>
      <c r="EU25" s="265">
        <f t="shared" si="8"/>
        <v>0</v>
      </c>
      <c r="EV25" s="253">
        <f t="shared" si="9"/>
        <v>0</v>
      </c>
      <c r="EW25" s="253">
        <f t="shared" si="10"/>
        <v>0</v>
      </c>
      <c r="EX25" s="251">
        <f t="shared" si="11"/>
        <v>0</v>
      </c>
      <c r="EY25" s="268">
        <f t="shared" si="12"/>
        <v>0</v>
      </c>
      <c r="EZ25" s="383">
        <f>IF(L25="ブルーベリー（普通栽培）",0,220)</f>
        <v>220</v>
      </c>
      <c r="FA25" s="247">
        <f>IF(L25="ブルーベリー（普通栽培）",0,T25+AD25+AN25)</f>
        <v>0</v>
      </c>
      <c r="FB25" s="247">
        <f>IF(L25="ブルーベリー（普通栽培）",0,U25+AE25+AO25)</f>
        <v>0</v>
      </c>
      <c r="FC25" s="253">
        <f t="shared" si="111"/>
        <v>0</v>
      </c>
      <c r="FD25" s="253">
        <f t="shared" si="41"/>
        <v>0</v>
      </c>
      <c r="FE25" s="253">
        <f>IF(Q25="初 年 度",FC25-GK25,0)</f>
        <v>0</v>
      </c>
      <c r="FF25" s="263">
        <f>IF(Q25="次 年 度",FC25-GK25,0)</f>
        <v>0</v>
      </c>
      <c r="FG25" s="137">
        <f t="shared" si="112"/>
        <v>0</v>
      </c>
      <c r="FH25" s="84">
        <f t="shared" si="113"/>
        <v>0</v>
      </c>
      <c r="FI25" s="84">
        <f t="shared" si="114"/>
        <v>0</v>
      </c>
      <c r="FJ25" s="131">
        <f t="shared" si="115"/>
        <v>0</v>
      </c>
      <c r="FK25" s="228">
        <f>IF(P25="課税事業者（一般課税）",INT(V25*10/110)+INT(W25*10/110),0)</f>
        <v>0</v>
      </c>
      <c r="FL25" s="282">
        <f t="shared" si="13"/>
        <v>0</v>
      </c>
      <c r="FM25" s="283">
        <f>IF(P25="課税事業者（一般課税）",INT(AG25*0.0909090909090909),0)</f>
        <v>0</v>
      </c>
      <c r="FN25" s="344">
        <f t="shared" si="46"/>
        <v>0</v>
      </c>
      <c r="FO25" s="232">
        <f>IF(P25="課税事業者（一般課税）",INT(AP25*10/110)+INT(AQ25*10/110),0)</f>
        <v>0</v>
      </c>
      <c r="FP25" s="286">
        <f t="shared" si="116"/>
        <v>0</v>
      </c>
      <c r="FQ25" s="340">
        <f>IF(P25="課税事業者（一般課税）",INT(BA25*10/110),0)</f>
        <v>0</v>
      </c>
      <c r="FR25" s="282">
        <f t="shared" si="48"/>
        <v>0</v>
      </c>
      <c r="FS25" s="230">
        <f>IF(P25="課税事業者（一般課税）",INT(BL25*10/110),0)</f>
        <v>0</v>
      </c>
      <c r="FT25" s="284">
        <f t="shared" si="49"/>
        <v>0</v>
      </c>
      <c r="FU25" s="230">
        <f>IF(P25="課税事業者（一般課税）",INT(BV25*10/110),0)</f>
        <v>0</v>
      </c>
      <c r="FV25" s="286">
        <f t="shared" si="50"/>
        <v>0</v>
      </c>
      <c r="FW25" s="230">
        <f>IF(P25="課税事業者（一般課税）",INT(CF25*10/110),0)</f>
        <v>0</v>
      </c>
      <c r="FX25" s="284">
        <f t="shared" si="51"/>
        <v>0</v>
      </c>
      <c r="FY25" s="340">
        <f>IF(P25="課税事業者（一般課税）",INT(CT25*10/110)+INT(CU25*10/110),0)</f>
        <v>0</v>
      </c>
      <c r="FZ25" s="282">
        <f t="shared" si="117"/>
        <v>0</v>
      </c>
      <c r="GA25" s="230">
        <f>IF(P25="課税事業者（一般課税）",INT(DF25*10/110),0)</f>
        <v>0</v>
      </c>
      <c r="GB25" s="284">
        <f t="shared" si="53"/>
        <v>0</v>
      </c>
      <c r="GC25" s="353">
        <f>IF(P25="課税事業者（一般課税）",INT(DP25*10/110),0)</f>
        <v>0</v>
      </c>
      <c r="GD25" s="282">
        <f t="shared" si="54"/>
        <v>0</v>
      </c>
      <c r="GE25" s="230">
        <f>IF(P25="課税事業者（一般課税）",INT(DZ25*10/110),0)</f>
        <v>0</v>
      </c>
      <c r="GF25" s="286">
        <f t="shared" si="55"/>
        <v>0</v>
      </c>
      <c r="GG25" s="353">
        <f>IF(P25="課税事業者（一般課税）",INT(EJ25*10/110),0)</f>
        <v>0</v>
      </c>
      <c r="GH25" s="286">
        <f t="shared" si="56"/>
        <v>0</v>
      </c>
      <c r="GI25" s="285">
        <f t="shared" si="118"/>
        <v>0</v>
      </c>
      <c r="GJ25" s="282">
        <f t="shared" si="119"/>
        <v>0</v>
      </c>
      <c r="GK25" s="230">
        <f>IF(P25="課税事業者（一般課税）",INT(FC25*10/110),0)</f>
        <v>0</v>
      </c>
      <c r="GL25" s="288">
        <f t="shared" si="58"/>
        <v>0</v>
      </c>
      <c r="GM25" s="694"/>
    </row>
    <row r="26" spans="1:195" ht="20.100000000000001" customHeight="1">
      <c r="A26" s="668"/>
      <c r="B26" s="522"/>
      <c r="C26" s="669"/>
      <c r="D26" s="673"/>
      <c r="E26" s="322" t="s">
        <v>135</v>
      </c>
      <c r="F26" s="675"/>
      <c r="G26" s="770"/>
      <c r="H26" s="497"/>
      <c r="I26" s="697"/>
      <c r="J26" s="699"/>
      <c r="K26" s="552"/>
      <c r="L26" s="541"/>
      <c r="M26" s="554"/>
      <c r="N26" s="447" t="e">
        <f t="shared" si="14"/>
        <v>#DIV/0!</v>
      </c>
      <c r="O26" s="690"/>
      <c r="P26" s="537"/>
      <c r="Q26" s="537"/>
      <c r="R26" s="91"/>
      <c r="S26" s="80" t="str">
        <f>IF(U26="","",VLOOKUP(L25,'リスト（けさない）'!$X$3:$Y$29,2,0))</f>
        <v/>
      </c>
      <c r="T26" s="75">
        <f t="shared" si="75"/>
        <v>0</v>
      </c>
      <c r="U26" s="91"/>
      <c r="V26" s="81">
        <f t="shared" si="0"/>
        <v>0</v>
      </c>
      <c r="W26" s="79"/>
      <c r="X26" s="85">
        <f t="shared" si="76"/>
        <v>0</v>
      </c>
      <c r="Y26" s="83">
        <f t="shared" si="1"/>
        <v>0</v>
      </c>
      <c r="Z26" s="394">
        <f>IF(Q25="初 年 度",Y26,0)</f>
        <v>0</v>
      </c>
      <c r="AA26" s="439">
        <f>IF(Q25="次 年 度",Y26,0)</f>
        <v>0</v>
      </c>
      <c r="AB26" s="475"/>
      <c r="AC26" s="126" t="s">
        <v>208</v>
      </c>
      <c r="AD26" s="75">
        <f t="shared" si="77"/>
        <v>0</v>
      </c>
      <c r="AE26" s="424"/>
      <c r="AF26" s="388"/>
      <c r="AG26" s="91"/>
      <c r="AH26" s="94">
        <f t="shared" si="78"/>
        <v>0</v>
      </c>
      <c r="AI26" s="96">
        <f>IF(AG25&gt;0,INT((AG26-FM26)/2),AF26-FM26)</f>
        <v>0</v>
      </c>
      <c r="AJ26" s="96">
        <f>IF(Q25="初 年 度",AI26,0)</f>
        <v>0</v>
      </c>
      <c r="AK26" s="99">
        <f>IF(Q25="次 年 度",AI26,0)</f>
        <v>0</v>
      </c>
      <c r="AL26" s="91"/>
      <c r="AM26" s="81" t="str">
        <f>IF(AO26="","",VLOOKUP(L25,'リスト（けさない）'!$AA$3:$AB$29,2,0))</f>
        <v/>
      </c>
      <c r="AN26" s="94">
        <f t="shared" si="79"/>
        <v>0</v>
      </c>
      <c r="AO26" s="424"/>
      <c r="AP26" s="106">
        <f t="shared" si="2"/>
        <v>0</v>
      </c>
      <c r="AQ26" s="91"/>
      <c r="AR26" s="110">
        <f t="shared" si="80"/>
        <v>0</v>
      </c>
      <c r="AS26" s="334">
        <f t="shared" si="67"/>
        <v>0</v>
      </c>
      <c r="AT26" s="334">
        <f>IF(Q25="初 年 度",AS26,0)</f>
        <v>0</v>
      </c>
      <c r="AU26" s="337">
        <f>IF(Q25="次 年 度",AS26,0)</f>
        <v>0</v>
      </c>
      <c r="AV26" s="475"/>
      <c r="AW26" s="126" t="s">
        <v>208</v>
      </c>
      <c r="AX26" s="94">
        <f t="shared" si="81"/>
        <v>0</v>
      </c>
      <c r="AY26" s="101"/>
      <c r="AZ26" s="370"/>
      <c r="BA26" s="91"/>
      <c r="BB26" s="96">
        <f t="shared" si="82"/>
        <v>0</v>
      </c>
      <c r="BC26" s="80">
        <f t="shared" si="61"/>
        <v>0</v>
      </c>
      <c r="BD26" s="83">
        <f>IF(Q25="初 年 度",BC26,0)</f>
        <v>0</v>
      </c>
      <c r="BE26" s="120">
        <f>IF(Q25="次 年 度",BC26,0)</f>
        <v>0</v>
      </c>
      <c r="BF26" s="475"/>
      <c r="BG26" s="126" t="s">
        <v>208</v>
      </c>
      <c r="BH26" s="94">
        <f t="shared" si="83"/>
        <v>0</v>
      </c>
      <c r="BI26" s="101"/>
      <c r="BJ26" s="370"/>
      <c r="BK26" s="91"/>
      <c r="BL26" s="94">
        <f t="shared" si="84"/>
        <v>0</v>
      </c>
      <c r="BM26" s="83">
        <f t="shared" si="68"/>
        <v>0</v>
      </c>
      <c r="BN26" s="83">
        <f>IF(Q25="初 年 度",BM26,0)</f>
        <v>0</v>
      </c>
      <c r="BO26" s="120">
        <f>IF(Q25="次 年 度",BM26,0)</f>
        <v>0</v>
      </c>
      <c r="BP26" s="475"/>
      <c r="BQ26" s="126" t="s">
        <v>208</v>
      </c>
      <c r="BR26" s="94">
        <f t="shared" si="85"/>
        <v>0</v>
      </c>
      <c r="BS26" s="101"/>
      <c r="BT26" s="370"/>
      <c r="BU26" s="91"/>
      <c r="BV26" s="94">
        <f t="shared" si="86"/>
        <v>0</v>
      </c>
      <c r="BW26" s="83">
        <f t="shared" si="69"/>
        <v>0</v>
      </c>
      <c r="BX26" s="83">
        <f>IF(Q25="初 年 度",BW26,0)</f>
        <v>0</v>
      </c>
      <c r="BY26" s="120">
        <f>IF(Q25="次 年 度",BW26,0)</f>
        <v>0</v>
      </c>
      <c r="BZ26" s="475"/>
      <c r="CA26" s="126" t="s">
        <v>208</v>
      </c>
      <c r="CB26" s="94">
        <f t="shared" si="87"/>
        <v>0</v>
      </c>
      <c r="CC26" s="101"/>
      <c r="CD26" s="370"/>
      <c r="CE26" s="91"/>
      <c r="CF26" s="96">
        <f t="shared" si="88"/>
        <v>0</v>
      </c>
      <c r="CG26" s="83">
        <f t="shared" si="62"/>
        <v>0</v>
      </c>
      <c r="CH26" s="83">
        <f>IF(Q25="初 年 度",CG26,0)</f>
        <v>0</v>
      </c>
      <c r="CI26" s="120">
        <f>IF(Q25="次 年 度",CG26,0)</f>
        <v>0</v>
      </c>
      <c r="CJ26" s="69">
        <f t="shared" si="89"/>
        <v>0</v>
      </c>
      <c r="CK26" s="81">
        <f t="shared" si="90"/>
        <v>0</v>
      </c>
      <c r="CL26" s="81">
        <f t="shared" si="91"/>
        <v>0</v>
      </c>
      <c r="CM26" s="85">
        <f t="shared" si="92"/>
        <v>0</v>
      </c>
      <c r="CN26" s="81">
        <f t="shared" si="93"/>
        <v>0</v>
      </c>
      <c r="CO26" s="132">
        <f t="shared" si="94"/>
        <v>0</v>
      </c>
      <c r="CP26" s="475"/>
      <c r="CQ26" s="80" t="str">
        <f>IF(CS26="","",VLOOKUP(L25,'リスト（けさない）'!$AD$3:$AE$29,2,0))</f>
        <v/>
      </c>
      <c r="CR26" s="75">
        <f t="shared" si="95"/>
        <v>0</v>
      </c>
      <c r="CS26" s="101"/>
      <c r="CT26" s="81">
        <f t="shared" si="96"/>
        <v>0</v>
      </c>
      <c r="CU26" s="91"/>
      <c r="CV26" s="81">
        <f t="shared" si="97"/>
        <v>0</v>
      </c>
      <c r="CW26" s="80">
        <f t="shared" si="70"/>
        <v>0</v>
      </c>
      <c r="CX26" s="83">
        <f>IF(Q25="初 年 度",CW26,0)</f>
        <v>0</v>
      </c>
      <c r="CY26" s="120">
        <f>IF(Q25="次 年 度",CW26,0)</f>
        <v>0</v>
      </c>
      <c r="CZ26" s="475"/>
      <c r="DA26" s="126" t="s">
        <v>208</v>
      </c>
      <c r="DB26" s="75">
        <f t="shared" si="98"/>
        <v>0</v>
      </c>
      <c r="DC26" s="101"/>
      <c r="DD26" s="370"/>
      <c r="DE26" s="91"/>
      <c r="DF26" s="96">
        <f t="shared" si="99"/>
        <v>0</v>
      </c>
      <c r="DG26" s="83">
        <f t="shared" si="64"/>
        <v>0</v>
      </c>
      <c r="DH26" s="83">
        <f>IF(Q25="初 年 度",DG26,0)</f>
        <v>0</v>
      </c>
      <c r="DI26" s="120">
        <f>IF(Q25="次 年 度",DG26,0)</f>
        <v>0</v>
      </c>
      <c r="DJ26" s="475"/>
      <c r="DK26" s="126" t="s">
        <v>208</v>
      </c>
      <c r="DL26" s="75">
        <f t="shared" si="100"/>
        <v>0</v>
      </c>
      <c r="DM26" s="101"/>
      <c r="DN26" s="370"/>
      <c r="DO26" s="91"/>
      <c r="DP26" s="94">
        <f t="shared" si="101"/>
        <v>0</v>
      </c>
      <c r="DQ26" s="83">
        <f t="shared" si="71"/>
        <v>0</v>
      </c>
      <c r="DR26" s="83">
        <f>IF(Q25="初 年 度",DQ26,0)</f>
        <v>0</v>
      </c>
      <c r="DS26" s="120">
        <f>IF(Q25="次 年 度",DQ26,0)</f>
        <v>0</v>
      </c>
      <c r="DT26" s="475"/>
      <c r="DU26" s="126" t="s">
        <v>208</v>
      </c>
      <c r="DV26" s="75">
        <f t="shared" si="102"/>
        <v>0</v>
      </c>
      <c r="DW26" s="101"/>
      <c r="DX26" s="370"/>
      <c r="DY26" s="91"/>
      <c r="DZ26" s="96">
        <f t="shared" si="103"/>
        <v>0</v>
      </c>
      <c r="EA26" s="83">
        <f t="shared" si="65"/>
        <v>0</v>
      </c>
      <c r="EB26" s="83">
        <f>IF(Q25="初 年 度",EA26,0)</f>
        <v>0</v>
      </c>
      <c r="EC26" s="120">
        <f>IF(Q25="次 年 度",EA26,0)</f>
        <v>0</v>
      </c>
      <c r="ED26" s="475"/>
      <c r="EE26" s="126" t="s">
        <v>208</v>
      </c>
      <c r="EF26" s="75">
        <f t="shared" si="104"/>
        <v>0</v>
      </c>
      <c r="EG26" s="101"/>
      <c r="EH26" s="370"/>
      <c r="EI26" s="91"/>
      <c r="EJ26" s="94">
        <f t="shared" si="105"/>
        <v>0</v>
      </c>
      <c r="EK26" s="83">
        <f t="shared" si="72"/>
        <v>0</v>
      </c>
      <c r="EL26" s="83">
        <f>IF(Q25="初 年 度",EK26,0)</f>
        <v>0</v>
      </c>
      <c r="EM26" s="120">
        <f>IF(Q25="次 年 度",EK26,0)</f>
        <v>0</v>
      </c>
      <c r="EN26" s="69">
        <f t="shared" si="106"/>
        <v>0</v>
      </c>
      <c r="EO26" s="83">
        <f t="shared" si="40"/>
        <v>0</v>
      </c>
      <c r="EP26" s="85">
        <f t="shared" si="107"/>
        <v>0</v>
      </c>
      <c r="EQ26" s="85">
        <f t="shared" si="108"/>
        <v>0</v>
      </c>
      <c r="ER26" s="85">
        <f t="shared" si="109"/>
        <v>0</v>
      </c>
      <c r="ES26" s="119">
        <f t="shared" si="110"/>
        <v>0</v>
      </c>
      <c r="ET26" s="138">
        <f t="shared" si="7"/>
        <v>0</v>
      </c>
      <c r="EU26" s="123">
        <f t="shared" si="8"/>
        <v>0</v>
      </c>
      <c r="EV26" s="85">
        <f t="shared" si="9"/>
        <v>0</v>
      </c>
      <c r="EW26" s="85">
        <f t="shared" si="10"/>
        <v>0</v>
      </c>
      <c r="EX26" s="81">
        <f t="shared" si="11"/>
        <v>0</v>
      </c>
      <c r="EY26" s="120">
        <f t="shared" si="12"/>
        <v>0</v>
      </c>
      <c r="EZ26" s="71">
        <f>IF(L25="ブルーベリー（普通栽培）",0,220)</f>
        <v>220</v>
      </c>
      <c r="FA26" s="80">
        <f>IF(L25="ブルーベリー（普通栽培）",0,T26+AD26+AN26)</f>
        <v>0</v>
      </c>
      <c r="FB26" s="83">
        <f>IF(L25="ブルーベリー（普通栽培）",0,U26+AE26+AO26)</f>
        <v>0</v>
      </c>
      <c r="FC26" s="83">
        <f t="shared" si="111"/>
        <v>0</v>
      </c>
      <c r="FD26" s="83">
        <f t="shared" si="41"/>
        <v>0</v>
      </c>
      <c r="FE26" s="117">
        <f>IF(Q25="初 年 度",FC26-GK26,0)</f>
        <v>0</v>
      </c>
      <c r="FF26" s="118">
        <f>IF(Q25="次 年 度",FC26-GK26,0)</f>
        <v>0</v>
      </c>
      <c r="FG26" s="138">
        <f t="shared" si="112"/>
        <v>0</v>
      </c>
      <c r="FH26" s="85">
        <f t="shared" si="113"/>
        <v>0</v>
      </c>
      <c r="FI26" s="85">
        <f t="shared" si="114"/>
        <v>0</v>
      </c>
      <c r="FJ26" s="132">
        <f t="shared" si="115"/>
        <v>0</v>
      </c>
      <c r="FK26" s="314">
        <f>IF(P25="課税事業者（一般課税）",INT(V26*10/110)+INT(W26*10/110),0)</f>
        <v>0</v>
      </c>
      <c r="FL26" s="93">
        <f t="shared" si="13"/>
        <v>0</v>
      </c>
      <c r="FM26" s="103">
        <f>IF(P25="課税事業者（一般課税）",INT(AG26*0.0909090909090909),0)</f>
        <v>0</v>
      </c>
      <c r="FN26" s="341">
        <f t="shared" si="46"/>
        <v>0</v>
      </c>
      <c r="FO26" s="350">
        <f>IF(P25="課税事業者（一般課税）",INT(AP26*10/110)+INT(AQ26*10/110),0)</f>
        <v>0</v>
      </c>
      <c r="FP26" s="116">
        <f t="shared" si="116"/>
        <v>0</v>
      </c>
      <c r="FQ26" s="347">
        <f>IF(P25="課税事業者（一般課税）",INT(BA26*10/110),0)</f>
        <v>0</v>
      </c>
      <c r="FR26" s="93">
        <f t="shared" si="48"/>
        <v>0</v>
      </c>
      <c r="FS26" s="355">
        <f>IF(P25="課税事業者（一般課税）",INT(BL26*10/110),0)</f>
        <v>0</v>
      </c>
      <c r="FT26" s="104">
        <f t="shared" si="49"/>
        <v>0</v>
      </c>
      <c r="FU26" s="355">
        <f>IF(P25="課税事業者（一般課税）",INT(BV26*10/110),0)</f>
        <v>0</v>
      </c>
      <c r="FV26" s="116">
        <f t="shared" si="50"/>
        <v>0</v>
      </c>
      <c r="FW26" s="355">
        <f>IF(P25="課税事業者（一般課税）",INT(CF26*10/110),0)</f>
        <v>0</v>
      </c>
      <c r="FX26" s="104">
        <f t="shared" si="51"/>
        <v>0</v>
      </c>
      <c r="FY26" s="347">
        <f>IF(P25="課税事業者（一般課税）",INT(CT26*10/110)+INT(CU26*10/110),0)</f>
        <v>0</v>
      </c>
      <c r="FZ26" s="93">
        <f t="shared" si="117"/>
        <v>0</v>
      </c>
      <c r="GA26" s="355">
        <f>IF(P25="課税事業者（一般課税）",INT(DF26*10/110),0)</f>
        <v>0</v>
      </c>
      <c r="GB26" s="104">
        <f t="shared" si="53"/>
        <v>0</v>
      </c>
      <c r="GC26" s="354">
        <f>IF(P25="課税事業者（一般課税）",INT(DL26*10/110),0)</f>
        <v>0</v>
      </c>
      <c r="GD26" s="93">
        <f t="shared" si="54"/>
        <v>0</v>
      </c>
      <c r="GE26" s="355">
        <f>IF(P25="課税事業者（一般課税）",INT(DZ26*10/110),0)</f>
        <v>0</v>
      </c>
      <c r="GF26" s="116">
        <f t="shared" si="55"/>
        <v>0</v>
      </c>
      <c r="GG26" s="354">
        <f>IF(P25="課税事業者（一般課税）",INT(EJ26*10/110),0)</f>
        <v>0</v>
      </c>
      <c r="GH26" s="116">
        <f t="shared" si="56"/>
        <v>0</v>
      </c>
      <c r="GI26" s="114">
        <f t="shared" si="118"/>
        <v>0</v>
      </c>
      <c r="GJ26" s="93">
        <f t="shared" si="119"/>
        <v>0</v>
      </c>
      <c r="GK26" s="355">
        <f>IF(P25="課税事業者（一般課税）",INT(FC26*10/110),0)</f>
        <v>0</v>
      </c>
      <c r="GL26" s="139">
        <f t="shared" si="58"/>
        <v>0</v>
      </c>
      <c r="GM26" s="695"/>
    </row>
    <row r="27" spans="1:195" ht="20.100000000000001" customHeight="1">
      <c r="A27" s="667" t="str">
        <f t="shared" ref="A27" si="121">+A25</f>
        <v>北海道</v>
      </c>
      <c r="B27" s="521"/>
      <c r="C27" s="629">
        <f t="shared" si="59"/>
        <v>7</v>
      </c>
      <c r="D27" s="685"/>
      <c r="E27" s="317" t="s">
        <v>253</v>
      </c>
      <c r="F27" s="680"/>
      <c r="G27" s="771">
        <f>+'申請用入力(①本体) '!G27:G28</f>
        <v>0</v>
      </c>
      <c r="H27" s="697"/>
      <c r="I27" s="543"/>
      <c r="J27" s="698"/>
      <c r="K27" s="684"/>
      <c r="L27" s="683"/>
      <c r="M27" s="762"/>
      <c r="N27" s="448" t="e">
        <f t="shared" si="14"/>
        <v>#DIV/0!</v>
      </c>
      <c r="O27" s="689" t="str">
        <f>IF(L27="","",VLOOKUP(L27,'リスト（けさない）'!$Q$3:$R$29,2,0))</f>
        <v/>
      </c>
      <c r="P27" s="700"/>
      <c r="Q27" s="700"/>
      <c r="R27" s="473"/>
      <c r="S27" s="251" t="str">
        <f>IF(U27="","",VLOOKUP(L27,'リスト（けさない）'!$X$3:$Y$29,2,0))</f>
        <v/>
      </c>
      <c r="T27" s="243">
        <f t="shared" si="75"/>
        <v>0</v>
      </c>
      <c r="U27" s="255"/>
      <c r="V27" s="245">
        <f t="shared" si="0"/>
        <v>0</v>
      </c>
      <c r="W27" s="246"/>
      <c r="X27" s="247">
        <f t="shared" si="76"/>
        <v>0</v>
      </c>
      <c r="Y27" s="253">
        <f t="shared" si="1"/>
        <v>0</v>
      </c>
      <c r="Z27" s="332">
        <f>IF(Q27="初 年 度",Y27,0)</f>
        <v>0</v>
      </c>
      <c r="AA27" s="438">
        <f>IF(Q27="次 年 度",Y27,0)</f>
        <v>0</v>
      </c>
      <c r="AB27" s="476"/>
      <c r="AC27" s="124" t="s">
        <v>133</v>
      </c>
      <c r="AD27" s="243">
        <f t="shared" si="77"/>
        <v>0</v>
      </c>
      <c r="AE27" s="425"/>
      <c r="AF27" s="388"/>
      <c r="AG27" s="255"/>
      <c r="AH27" s="248">
        <f t="shared" si="78"/>
        <v>0</v>
      </c>
      <c r="AI27" s="339">
        <f>IF(AG27&gt;0,INT((AG27-FM27)/2),AF27-FM27)</f>
        <v>0</v>
      </c>
      <c r="AJ27" s="335">
        <f>IF(Q27="初 年 度",AI27,0)</f>
        <v>0</v>
      </c>
      <c r="AK27" s="336">
        <f>IF(Q27="次 年 度",AI27,0)</f>
        <v>0</v>
      </c>
      <c r="AL27" s="473"/>
      <c r="AM27" s="245" t="str">
        <f>IF(AO27="","",VLOOKUP(L27,'リスト（けさない）'!$AA$3:$AB$29,2,0))</f>
        <v/>
      </c>
      <c r="AN27" s="248">
        <f t="shared" si="79"/>
        <v>0</v>
      </c>
      <c r="AO27" s="425"/>
      <c r="AP27" s="257">
        <f t="shared" si="2"/>
        <v>0</v>
      </c>
      <c r="AQ27" s="255"/>
      <c r="AR27" s="258">
        <f t="shared" si="80"/>
        <v>0</v>
      </c>
      <c r="AS27" s="338">
        <f t="shared" si="67"/>
        <v>0</v>
      </c>
      <c r="AT27" s="332">
        <f>IF(Q27="初 年 度",AS27,0)</f>
        <v>0</v>
      </c>
      <c r="AU27" s="333">
        <f>IF(Q27="次 年 度",AS27,0)</f>
        <v>0</v>
      </c>
      <c r="AV27" s="476"/>
      <c r="AW27" s="124" t="s">
        <v>208</v>
      </c>
      <c r="AX27" s="248">
        <f t="shared" si="81"/>
        <v>0</v>
      </c>
      <c r="AY27" s="244"/>
      <c r="AZ27" s="369"/>
      <c r="BA27" s="255"/>
      <c r="BB27" s="254">
        <f t="shared" si="82"/>
        <v>0</v>
      </c>
      <c r="BC27" s="338">
        <f t="shared" si="61"/>
        <v>0</v>
      </c>
      <c r="BD27" s="332">
        <f>IF(Q27="初 年 度",BC27,0)</f>
        <v>0</v>
      </c>
      <c r="BE27" s="333">
        <f>IF(Q27="次 年 度",BC27,0)</f>
        <v>0</v>
      </c>
      <c r="BF27" s="476"/>
      <c r="BG27" s="124" t="s">
        <v>208</v>
      </c>
      <c r="BH27" s="248">
        <f t="shared" si="83"/>
        <v>0</v>
      </c>
      <c r="BI27" s="244"/>
      <c r="BJ27" s="369"/>
      <c r="BK27" s="255"/>
      <c r="BL27" s="248">
        <f t="shared" si="84"/>
        <v>0</v>
      </c>
      <c r="BM27" s="339">
        <f t="shared" si="68"/>
        <v>0</v>
      </c>
      <c r="BN27" s="335">
        <f>IF(Q27="初 年 度",BM27,0)</f>
        <v>0</v>
      </c>
      <c r="BO27" s="336">
        <f>IF(Q27="次 年 度",BM27,0)</f>
        <v>0</v>
      </c>
      <c r="BP27" s="476"/>
      <c r="BQ27" s="124" t="s">
        <v>208</v>
      </c>
      <c r="BR27" s="248">
        <f t="shared" si="85"/>
        <v>0</v>
      </c>
      <c r="BS27" s="244"/>
      <c r="BT27" s="369"/>
      <c r="BU27" s="88"/>
      <c r="BV27" s="95">
        <f t="shared" si="86"/>
        <v>0</v>
      </c>
      <c r="BW27" s="339">
        <f t="shared" si="69"/>
        <v>0</v>
      </c>
      <c r="BX27" s="335">
        <f>IF(Q27="初 年 度",BW27,0)</f>
        <v>0</v>
      </c>
      <c r="BY27" s="336">
        <f>IF(Q27="次 年 度",BW27,0)</f>
        <v>0</v>
      </c>
      <c r="BZ27" s="476"/>
      <c r="CA27" s="124" t="s">
        <v>208</v>
      </c>
      <c r="CB27" s="248">
        <f t="shared" si="87"/>
        <v>0</v>
      </c>
      <c r="CC27" s="244"/>
      <c r="CD27" s="369"/>
      <c r="CE27" s="255"/>
      <c r="CF27" s="254">
        <f t="shared" si="88"/>
        <v>0</v>
      </c>
      <c r="CG27" s="338">
        <f t="shared" si="62"/>
        <v>0</v>
      </c>
      <c r="CH27" s="332">
        <f>IF(Q27="初 年 度",CG27,0)</f>
        <v>0</v>
      </c>
      <c r="CI27" s="333">
        <f>IF(Q27="次 年 度",CG27,0)</f>
        <v>0</v>
      </c>
      <c r="CJ27" s="256">
        <f t="shared" si="89"/>
        <v>0</v>
      </c>
      <c r="CK27" s="245">
        <f t="shared" si="90"/>
        <v>0</v>
      </c>
      <c r="CL27" s="245">
        <f t="shared" si="91"/>
        <v>0</v>
      </c>
      <c r="CM27" s="247">
        <f t="shared" si="92"/>
        <v>0</v>
      </c>
      <c r="CN27" s="245">
        <f t="shared" si="93"/>
        <v>0</v>
      </c>
      <c r="CO27" s="266">
        <f t="shared" si="94"/>
        <v>0</v>
      </c>
      <c r="CP27" s="476"/>
      <c r="CQ27" s="251" t="str">
        <f>IF(CS27="","",VLOOKUP(L27,'リスト（けさない）'!$AD$3:$AE$29,2,0))</f>
        <v/>
      </c>
      <c r="CR27" s="243">
        <f t="shared" si="95"/>
        <v>0</v>
      </c>
      <c r="CS27" s="244"/>
      <c r="CT27" s="245">
        <f t="shared" si="96"/>
        <v>0</v>
      </c>
      <c r="CU27" s="255"/>
      <c r="CV27" s="245">
        <f t="shared" si="97"/>
        <v>0</v>
      </c>
      <c r="CW27" s="339">
        <f t="shared" si="70"/>
        <v>0</v>
      </c>
      <c r="CX27" s="335">
        <f>IF(Q27="初 年 度",CW27,0)</f>
        <v>0</v>
      </c>
      <c r="CY27" s="336">
        <f>IF(Q27="次 年 度",CW27,0)</f>
        <v>0</v>
      </c>
      <c r="CZ27" s="476"/>
      <c r="DA27" s="124" t="s">
        <v>133</v>
      </c>
      <c r="DB27" s="243">
        <f t="shared" si="98"/>
        <v>0</v>
      </c>
      <c r="DC27" s="244"/>
      <c r="DD27" s="369"/>
      <c r="DE27" s="255"/>
      <c r="DF27" s="254">
        <f t="shared" si="99"/>
        <v>0</v>
      </c>
      <c r="DG27" s="338">
        <f t="shared" si="64"/>
        <v>0</v>
      </c>
      <c r="DH27" s="332">
        <f>IF(Q27="初 年 度",DG27,0)</f>
        <v>0</v>
      </c>
      <c r="DI27" s="333">
        <f>IF(Q27="次 年 度",DG27,0)</f>
        <v>0</v>
      </c>
      <c r="DJ27" s="476"/>
      <c r="DK27" s="458" t="s">
        <v>133</v>
      </c>
      <c r="DL27" s="243">
        <f t="shared" si="100"/>
        <v>0</v>
      </c>
      <c r="DM27" s="244"/>
      <c r="DN27" s="369"/>
      <c r="DO27" s="255"/>
      <c r="DP27" s="248">
        <f t="shared" si="101"/>
        <v>0</v>
      </c>
      <c r="DQ27" s="339">
        <f t="shared" si="71"/>
        <v>0</v>
      </c>
      <c r="DR27" s="335">
        <f>IF(Q27="初 年 度",DQ27,0)</f>
        <v>0</v>
      </c>
      <c r="DS27" s="336">
        <f>IF(Q27="次 年 度",DQ27,0)</f>
        <v>0</v>
      </c>
      <c r="DT27" s="476"/>
      <c r="DU27" s="458" t="s">
        <v>133</v>
      </c>
      <c r="DV27" s="243">
        <f t="shared" si="102"/>
        <v>0</v>
      </c>
      <c r="DW27" s="244"/>
      <c r="DX27" s="369"/>
      <c r="DY27" s="255"/>
      <c r="DZ27" s="254">
        <f t="shared" si="103"/>
        <v>0</v>
      </c>
      <c r="EA27" s="338">
        <f t="shared" si="65"/>
        <v>0</v>
      </c>
      <c r="EB27" s="332">
        <f>IF(Q27="初 年 度",EA27,0)</f>
        <v>0</v>
      </c>
      <c r="EC27" s="333">
        <f>IF(Q27="次 年 度",EA27,0)</f>
        <v>0</v>
      </c>
      <c r="ED27" s="476"/>
      <c r="EE27" s="458" t="s">
        <v>133</v>
      </c>
      <c r="EF27" s="243">
        <f t="shared" si="104"/>
        <v>0</v>
      </c>
      <c r="EG27" s="244"/>
      <c r="EH27" s="369"/>
      <c r="EI27" s="255"/>
      <c r="EJ27" s="248">
        <f t="shared" si="105"/>
        <v>0</v>
      </c>
      <c r="EK27" s="339">
        <f t="shared" si="72"/>
        <v>0</v>
      </c>
      <c r="EL27" s="335">
        <f>IF(Q27="初 年 度",EK27,0)</f>
        <v>0</v>
      </c>
      <c r="EM27" s="336">
        <f>IF(Q27="次 年 度",EK27,0)</f>
        <v>0</v>
      </c>
      <c r="EN27" s="256">
        <f t="shared" si="106"/>
        <v>0</v>
      </c>
      <c r="EO27" s="247">
        <f t="shared" si="40"/>
        <v>0</v>
      </c>
      <c r="EP27" s="247">
        <f t="shared" si="107"/>
        <v>0</v>
      </c>
      <c r="EQ27" s="247">
        <f t="shared" si="108"/>
        <v>0</v>
      </c>
      <c r="ER27" s="247">
        <f t="shared" si="109"/>
        <v>0</v>
      </c>
      <c r="ES27" s="259">
        <f t="shared" si="110"/>
        <v>0</v>
      </c>
      <c r="ET27" s="272">
        <f t="shared" si="7"/>
        <v>0</v>
      </c>
      <c r="EU27" s="264">
        <f t="shared" si="8"/>
        <v>0</v>
      </c>
      <c r="EV27" s="247">
        <f t="shared" si="9"/>
        <v>0</v>
      </c>
      <c r="EW27" s="247">
        <f t="shared" si="10"/>
        <v>0</v>
      </c>
      <c r="EX27" s="245">
        <f t="shared" si="11"/>
        <v>0</v>
      </c>
      <c r="EY27" s="268">
        <f t="shared" si="12"/>
        <v>0</v>
      </c>
      <c r="EZ27" s="383">
        <f>IF(L27="ブルーベリー（普通栽培）",0,220)</f>
        <v>220</v>
      </c>
      <c r="FA27" s="247">
        <f>IF(L27="ブルーベリー（普通栽培）",0,T27+AD27+AN27)</f>
        <v>0</v>
      </c>
      <c r="FB27" s="247">
        <f>IF(L27="ブルーベリー（普通栽培）",0,U27+AE27+AO27)</f>
        <v>0</v>
      </c>
      <c r="FC27" s="253">
        <f t="shared" si="111"/>
        <v>0</v>
      </c>
      <c r="FD27" s="253">
        <f t="shared" si="41"/>
        <v>0</v>
      </c>
      <c r="FE27" s="247">
        <f>IF(Q27="初 年 度",FC27-GK27,0)</f>
        <v>0</v>
      </c>
      <c r="FF27" s="259">
        <f>IF(Q27="次 年 度",FC27-GK27,0)</f>
        <v>0</v>
      </c>
      <c r="FG27" s="135">
        <f t="shared" si="112"/>
        <v>0</v>
      </c>
      <c r="FH27" s="82">
        <f t="shared" si="113"/>
        <v>0</v>
      </c>
      <c r="FI27" s="82">
        <f t="shared" si="114"/>
        <v>0</v>
      </c>
      <c r="FJ27" s="129">
        <f t="shared" si="115"/>
        <v>0</v>
      </c>
      <c r="FK27" s="228">
        <f>IF(P27="課税事業者（一般課税）",INT(V27*10/110)+INT(W27*10/110),0)</f>
        <v>0</v>
      </c>
      <c r="FL27" s="277">
        <f t="shared" si="13"/>
        <v>0</v>
      </c>
      <c r="FM27" s="278">
        <f>IF(P27="課税事業者（一般課税）",INT(AG27*0.0909090909090909),0)</f>
        <v>0</v>
      </c>
      <c r="FN27" s="342">
        <f t="shared" si="46"/>
        <v>0</v>
      </c>
      <c r="FO27" s="232">
        <f>IF(P27="課税事業者（一般課税）",INT(AP27*10/110)+INT(AQ27*10/110),0)</f>
        <v>0</v>
      </c>
      <c r="FP27" s="281">
        <f t="shared" si="116"/>
        <v>0</v>
      </c>
      <c r="FQ27" s="340">
        <f>IF(P27="課税事業者（一般課税）",INT(BA27*10/110),0)</f>
        <v>0</v>
      </c>
      <c r="FR27" s="277">
        <f t="shared" si="48"/>
        <v>0</v>
      </c>
      <c r="FS27" s="230">
        <f>IF(P27="課税事業者（一般課税）",INT(BL27*10/110),0)</f>
        <v>0</v>
      </c>
      <c r="FT27" s="279">
        <f t="shared" si="49"/>
        <v>0</v>
      </c>
      <c r="FU27" s="230">
        <f>IF(P27="課税事業者（一般課税）",INT(BV27*10/110),0)</f>
        <v>0</v>
      </c>
      <c r="FV27" s="281">
        <f t="shared" si="50"/>
        <v>0</v>
      </c>
      <c r="FW27" s="230">
        <f>IF(P27="課税事業者（一般課税）",INT(CF27*10/110),0)</f>
        <v>0</v>
      </c>
      <c r="FX27" s="279">
        <f t="shared" si="51"/>
        <v>0</v>
      </c>
      <c r="FY27" s="340">
        <f>IF(P27="課税事業者（一般課税）",INT(CT27*10/110)+INT(CU27*10/110),0)</f>
        <v>0</v>
      </c>
      <c r="FZ27" s="277">
        <f t="shared" si="117"/>
        <v>0</v>
      </c>
      <c r="GA27" s="230">
        <f>IF(P27="課税事業者（一般課税）",INT(DF27*10/110),0)</f>
        <v>0</v>
      </c>
      <c r="GB27" s="279">
        <f t="shared" si="53"/>
        <v>0</v>
      </c>
      <c r="GC27" s="353">
        <f>IF(P27="課税事業者（一般課税）",INT(DP27*10/110),0)</f>
        <v>0</v>
      </c>
      <c r="GD27" s="277">
        <f t="shared" si="54"/>
        <v>0</v>
      </c>
      <c r="GE27" s="230">
        <f>IF(P27="課税事業者（一般課税）",INT(DZ27*10/110),0)</f>
        <v>0</v>
      </c>
      <c r="GF27" s="281">
        <f t="shared" si="55"/>
        <v>0</v>
      </c>
      <c r="GG27" s="353">
        <f>IF(P27="課税事業者（一般課税）",INT(EJ27*10/110),0)</f>
        <v>0</v>
      </c>
      <c r="GH27" s="281">
        <f t="shared" si="56"/>
        <v>0</v>
      </c>
      <c r="GI27" s="280">
        <f t="shared" si="118"/>
        <v>0</v>
      </c>
      <c r="GJ27" s="277">
        <f t="shared" si="119"/>
        <v>0</v>
      </c>
      <c r="GK27" s="230">
        <f>IF(P27="課税事業者（一般課税）",INT(FC27*10/110),0)</f>
        <v>0</v>
      </c>
      <c r="GL27" s="287">
        <f t="shared" si="58"/>
        <v>0</v>
      </c>
      <c r="GM27" s="694"/>
    </row>
    <row r="28" spans="1:195" ht="20.100000000000001" customHeight="1">
      <c r="A28" s="668"/>
      <c r="B28" s="522"/>
      <c r="C28" s="669"/>
      <c r="D28" s="673"/>
      <c r="E28" s="322" t="s">
        <v>135</v>
      </c>
      <c r="F28" s="675"/>
      <c r="G28" s="770"/>
      <c r="H28" s="497"/>
      <c r="I28" s="697"/>
      <c r="J28" s="699"/>
      <c r="K28" s="552"/>
      <c r="L28" s="541"/>
      <c r="M28" s="554"/>
      <c r="N28" s="447" t="e">
        <f t="shared" si="14"/>
        <v>#DIV/0!</v>
      </c>
      <c r="O28" s="690"/>
      <c r="P28" s="537"/>
      <c r="Q28" s="537"/>
      <c r="R28" s="89"/>
      <c r="S28" s="80" t="str">
        <f>IF(U28="","",VLOOKUP(L27,'リスト（けさない）'!$X$3:$Y$29,2,0))</f>
        <v/>
      </c>
      <c r="T28" s="74">
        <f t="shared" si="75"/>
        <v>0</v>
      </c>
      <c r="U28" s="89"/>
      <c r="V28" s="80">
        <f t="shared" si="0"/>
        <v>0</v>
      </c>
      <c r="W28" s="78"/>
      <c r="X28" s="83">
        <f t="shared" si="76"/>
        <v>0</v>
      </c>
      <c r="Y28" s="83">
        <f t="shared" si="1"/>
        <v>0</v>
      </c>
      <c r="Z28" s="394">
        <f>IF(Q27="初 年 度",Y28,0)</f>
        <v>0</v>
      </c>
      <c r="AA28" s="439">
        <f>IF(Q27="次 年 度",Y28,0)</f>
        <v>0</v>
      </c>
      <c r="AB28" s="477"/>
      <c r="AC28" s="125" t="s">
        <v>133</v>
      </c>
      <c r="AD28" s="74">
        <f t="shared" si="77"/>
        <v>0</v>
      </c>
      <c r="AE28" s="426"/>
      <c r="AF28" s="388"/>
      <c r="AG28" s="89"/>
      <c r="AH28" s="96">
        <f t="shared" si="78"/>
        <v>0</v>
      </c>
      <c r="AI28" s="96">
        <f>IF(AG27&gt;0,INT((AG28-FM28)/2),AF28-FM28)</f>
        <v>0</v>
      </c>
      <c r="AJ28" s="96">
        <f>IF(Q27="初 年 度",AI28,0)</f>
        <v>0</v>
      </c>
      <c r="AK28" s="99">
        <f>IF(Q27="次 年 度",AI28,0)</f>
        <v>0</v>
      </c>
      <c r="AL28" s="89"/>
      <c r="AM28" s="80" t="str">
        <f>IF(AO28="","",VLOOKUP(L27,'リスト（けさない）'!$AA$3:$AB$29,2,0))</f>
        <v/>
      </c>
      <c r="AN28" s="96">
        <f t="shared" si="79"/>
        <v>0</v>
      </c>
      <c r="AO28" s="426"/>
      <c r="AP28" s="107">
        <f t="shared" si="2"/>
        <v>0</v>
      </c>
      <c r="AQ28" s="89"/>
      <c r="AR28" s="111">
        <f t="shared" si="80"/>
        <v>0</v>
      </c>
      <c r="AS28" s="334">
        <f t="shared" si="67"/>
        <v>0</v>
      </c>
      <c r="AT28" s="334">
        <f>IF(Q27="初 年 度",AS28,0)</f>
        <v>0</v>
      </c>
      <c r="AU28" s="337">
        <f>IF(Q27="次 年 度",AS28,0)</f>
        <v>0</v>
      </c>
      <c r="AV28" s="477"/>
      <c r="AW28" s="125" t="s">
        <v>208</v>
      </c>
      <c r="AX28" s="96">
        <f t="shared" si="81"/>
        <v>0</v>
      </c>
      <c r="AY28" s="100"/>
      <c r="AZ28" s="370"/>
      <c r="BA28" s="89"/>
      <c r="BB28" s="96">
        <f t="shared" si="82"/>
        <v>0</v>
      </c>
      <c r="BC28" s="80">
        <f t="shared" si="61"/>
        <v>0</v>
      </c>
      <c r="BD28" s="83">
        <f>IF(Q27="初 年 度",BC28,0)</f>
        <v>0</v>
      </c>
      <c r="BE28" s="120">
        <f>IF(Q27="次 年 度",BC28,0)</f>
        <v>0</v>
      </c>
      <c r="BF28" s="477"/>
      <c r="BG28" s="125" t="s">
        <v>208</v>
      </c>
      <c r="BH28" s="96">
        <f t="shared" si="83"/>
        <v>0</v>
      </c>
      <c r="BI28" s="100"/>
      <c r="BJ28" s="370"/>
      <c r="BK28" s="89"/>
      <c r="BL28" s="96">
        <f t="shared" si="84"/>
        <v>0</v>
      </c>
      <c r="BM28" s="83">
        <f t="shared" si="68"/>
        <v>0</v>
      </c>
      <c r="BN28" s="83">
        <f>IF(Q27="初 年 度",BM28,0)</f>
        <v>0</v>
      </c>
      <c r="BO28" s="120">
        <f>IF(Q27="次 年 度",BM28,0)</f>
        <v>0</v>
      </c>
      <c r="BP28" s="477"/>
      <c r="BQ28" s="125" t="s">
        <v>208</v>
      </c>
      <c r="BR28" s="96">
        <f t="shared" si="85"/>
        <v>0</v>
      </c>
      <c r="BS28" s="100"/>
      <c r="BT28" s="370"/>
      <c r="BU28" s="89"/>
      <c r="BV28" s="96">
        <f t="shared" si="86"/>
        <v>0</v>
      </c>
      <c r="BW28" s="83">
        <f t="shared" si="69"/>
        <v>0</v>
      </c>
      <c r="BX28" s="83">
        <f>IF(Q27="初 年 度",BW28,0)</f>
        <v>0</v>
      </c>
      <c r="BY28" s="120">
        <f>IF(Q27="次 年 度",BW28,0)</f>
        <v>0</v>
      </c>
      <c r="BZ28" s="477"/>
      <c r="CA28" s="125" t="s">
        <v>228</v>
      </c>
      <c r="CB28" s="96">
        <f t="shared" si="87"/>
        <v>0</v>
      </c>
      <c r="CC28" s="100"/>
      <c r="CD28" s="370"/>
      <c r="CE28" s="89"/>
      <c r="CF28" s="96">
        <f t="shared" si="88"/>
        <v>0</v>
      </c>
      <c r="CG28" s="83">
        <f t="shared" si="62"/>
        <v>0</v>
      </c>
      <c r="CH28" s="83">
        <f>IF(Q27="初 年 度",CG28,0)</f>
        <v>0</v>
      </c>
      <c r="CI28" s="120">
        <f>IF(Q27="次 年 度",CG28,0)</f>
        <v>0</v>
      </c>
      <c r="CJ28" s="71">
        <f t="shared" si="89"/>
        <v>0</v>
      </c>
      <c r="CK28" s="80">
        <f t="shared" si="90"/>
        <v>0</v>
      </c>
      <c r="CL28" s="80">
        <f t="shared" si="91"/>
        <v>0</v>
      </c>
      <c r="CM28" s="83">
        <f t="shared" si="92"/>
        <v>0</v>
      </c>
      <c r="CN28" s="80">
        <f t="shared" si="93"/>
        <v>0</v>
      </c>
      <c r="CO28" s="130">
        <f t="shared" si="94"/>
        <v>0</v>
      </c>
      <c r="CP28" s="477"/>
      <c r="CQ28" s="81" t="str">
        <f>IF(CS28="","",VLOOKUP(L27,'リスト（けさない）'!$AD$3:$AE$29,2,0))</f>
        <v/>
      </c>
      <c r="CR28" s="74">
        <f t="shared" si="95"/>
        <v>0</v>
      </c>
      <c r="CS28" s="100"/>
      <c r="CT28" s="80">
        <f t="shared" si="96"/>
        <v>0</v>
      </c>
      <c r="CU28" s="89"/>
      <c r="CV28" s="80">
        <f t="shared" si="97"/>
        <v>0</v>
      </c>
      <c r="CW28" s="80">
        <f t="shared" si="70"/>
        <v>0</v>
      </c>
      <c r="CX28" s="83">
        <f>IF(Q27="初 年 度",CW28,0)</f>
        <v>0</v>
      </c>
      <c r="CY28" s="120">
        <f>IF(Q27="次 年 度",CW28,0)</f>
        <v>0</v>
      </c>
      <c r="CZ28" s="477"/>
      <c r="DA28" s="125" t="s">
        <v>133</v>
      </c>
      <c r="DB28" s="74">
        <f t="shared" si="98"/>
        <v>0</v>
      </c>
      <c r="DC28" s="100"/>
      <c r="DD28" s="370"/>
      <c r="DE28" s="89"/>
      <c r="DF28" s="96">
        <f t="shared" si="99"/>
        <v>0</v>
      </c>
      <c r="DG28" s="83">
        <f t="shared" si="64"/>
        <v>0</v>
      </c>
      <c r="DH28" s="83">
        <f>IF(Q27="初 年 度",DG28,0)</f>
        <v>0</v>
      </c>
      <c r="DI28" s="120">
        <f>IF(Q27="次 年 度",DG28,0)</f>
        <v>0</v>
      </c>
      <c r="DJ28" s="477"/>
      <c r="DK28" s="125" t="s">
        <v>133</v>
      </c>
      <c r="DL28" s="74">
        <f t="shared" si="100"/>
        <v>0</v>
      </c>
      <c r="DM28" s="100"/>
      <c r="DN28" s="370"/>
      <c r="DO28" s="89"/>
      <c r="DP28" s="96">
        <f t="shared" si="101"/>
        <v>0</v>
      </c>
      <c r="DQ28" s="83">
        <f t="shared" si="71"/>
        <v>0</v>
      </c>
      <c r="DR28" s="83">
        <f>IF(Q27="初 年 度",DQ28,0)</f>
        <v>0</v>
      </c>
      <c r="DS28" s="120">
        <f>IF(Q27="次 年 度",DQ28,0)</f>
        <v>0</v>
      </c>
      <c r="DT28" s="477"/>
      <c r="DU28" s="125" t="s">
        <v>133</v>
      </c>
      <c r="DV28" s="74">
        <f t="shared" si="102"/>
        <v>0</v>
      </c>
      <c r="DW28" s="100"/>
      <c r="DX28" s="370"/>
      <c r="DY28" s="89"/>
      <c r="DZ28" s="96">
        <f t="shared" si="103"/>
        <v>0</v>
      </c>
      <c r="EA28" s="83">
        <f t="shared" si="65"/>
        <v>0</v>
      </c>
      <c r="EB28" s="83">
        <f>IF(Q27="初 年 度",EA28,0)</f>
        <v>0</v>
      </c>
      <c r="EC28" s="120">
        <f>IF(Q27="次 年 度",EA28,0)</f>
        <v>0</v>
      </c>
      <c r="ED28" s="477"/>
      <c r="EE28" s="125" t="s">
        <v>133</v>
      </c>
      <c r="EF28" s="74">
        <f t="shared" si="104"/>
        <v>0</v>
      </c>
      <c r="EG28" s="100"/>
      <c r="EH28" s="370"/>
      <c r="EI28" s="89"/>
      <c r="EJ28" s="96">
        <f t="shared" si="105"/>
        <v>0</v>
      </c>
      <c r="EK28" s="83">
        <f t="shared" si="72"/>
        <v>0</v>
      </c>
      <c r="EL28" s="83">
        <f>IF(Q27="初 年 度",EK28,0)</f>
        <v>0</v>
      </c>
      <c r="EM28" s="120">
        <f>IF(Q27="次 年 度",EK28,0)</f>
        <v>0</v>
      </c>
      <c r="EN28" s="71">
        <f t="shared" si="106"/>
        <v>0</v>
      </c>
      <c r="EO28" s="83">
        <f t="shared" si="40"/>
        <v>0</v>
      </c>
      <c r="EP28" s="83">
        <f t="shared" si="107"/>
        <v>0</v>
      </c>
      <c r="EQ28" s="83">
        <f t="shared" si="108"/>
        <v>0</v>
      </c>
      <c r="ER28" s="83">
        <f t="shared" si="109"/>
        <v>0</v>
      </c>
      <c r="ES28" s="120">
        <f t="shared" si="110"/>
        <v>0</v>
      </c>
      <c r="ET28" s="136">
        <f t="shared" si="7"/>
        <v>0</v>
      </c>
      <c r="EU28" s="122">
        <f t="shared" si="8"/>
        <v>0</v>
      </c>
      <c r="EV28" s="83">
        <f t="shared" si="9"/>
        <v>0</v>
      </c>
      <c r="EW28" s="83">
        <f t="shared" si="10"/>
        <v>0</v>
      </c>
      <c r="EX28" s="80">
        <f t="shared" si="11"/>
        <v>0</v>
      </c>
      <c r="EY28" s="120">
        <f t="shared" si="12"/>
        <v>0</v>
      </c>
      <c r="EZ28" s="71">
        <f>IF(L27="ブルーベリー（普通栽培）",0,220)</f>
        <v>220</v>
      </c>
      <c r="FA28" s="80">
        <f>IF(L27="ブルーベリー（普通栽培）",0,T28+AD28+AN28)</f>
        <v>0</v>
      </c>
      <c r="FB28" s="83">
        <f>IF(L27="ブルーベリー（普通栽培）",0,U28+AE28+AO28)</f>
        <v>0</v>
      </c>
      <c r="FC28" s="83">
        <f t="shared" si="111"/>
        <v>0</v>
      </c>
      <c r="FD28" s="117">
        <f t="shared" si="41"/>
        <v>0</v>
      </c>
      <c r="FE28" s="117">
        <f>IF(Q27="初 年 度",FC28-GK28,0)</f>
        <v>0</v>
      </c>
      <c r="FF28" s="118">
        <f>IF(Q27="次 年 度",FC28-GK28,0)</f>
        <v>0</v>
      </c>
      <c r="FG28" s="136">
        <f t="shared" si="112"/>
        <v>0</v>
      </c>
      <c r="FH28" s="83">
        <f t="shared" si="113"/>
        <v>0</v>
      </c>
      <c r="FI28" s="83">
        <f t="shared" si="114"/>
        <v>0</v>
      </c>
      <c r="FJ28" s="130">
        <f t="shared" si="115"/>
        <v>0</v>
      </c>
      <c r="FK28" s="314">
        <f>IF(P27="課税事業者（一般課税）",INT(V28*10/110)+INT(W28*10/110),0)</f>
        <v>0</v>
      </c>
      <c r="FL28" s="92">
        <f t="shared" si="13"/>
        <v>0</v>
      </c>
      <c r="FM28" s="102">
        <f>IF(P27="課税事業者（一般課税）",INT(AG28*0.0909090909090909),0)</f>
        <v>0</v>
      </c>
      <c r="FN28" s="343">
        <f t="shared" si="46"/>
        <v>0</v>
      </c>
      <c r="FO28" s="350">
        <f>IF(P27="課税事業者（一般課税）",INT(AP28*10/110)+INT(AQ28*10/110),0)</f>
        <v>0</v>
      </c>
      <c r="FP28" s="115">
        <f t="shared" si="116"/>
        <v>0</v>
      </c>
      <c r="FQ28" s="347">
        <f>IF(P27="課税事業者（一般課税）",INT(BA28*10/110),0)</f>
        <v>0</v>
      </c>
      <c r="FR28" s="92">
        <f t="shared" si="48"/>
        <v>0</v>
      </c>
      <c r="FS28" s="355">
        <f>IF(P27="課税事業者（一般課税）",INT(BL28*10/110),0)</f>
        <v>0</v>
      </c>
      <c r="FT28" s="105">
        <f t="shared" si="49"/>
        <v>0</v>
      </c>
      <c r="FU28" s="355">
        <f>IF(P27="課税事業者（一般課税）",INT(BV28*10/110),0)</f>
        <v>0</v>
      </c>
      <c r="FV28" s="115">
        <f t="shared" si="50"/>
        <v>0</v>
      </c>
      <c r="FW28" s="355">
        <f>IF(P27="課税事業者（一般課税）",INT(CF28*10/110),0)</f>
        <v>0</v>
      </c>
      <c r="FX28" s="105">
        <f t="shared" si="51"/>
        <v>0</v>
      </c>
      <c r="FY28" s="347">
        <f>IF(P27="課税事業者（一般課税）",INT(CT28*10/110)+INT(CU28*10/110),0)</f>
        <v>0</v>
      </c>
      <c r="FZ28" s="92">
        <f t="shared" si="117"/>
        <v>0</v>
      </c>
      <c r="GA28" s="355">
        <f>IF(P27="課税事業者（一般課税）",INT(DF28*10/110),0)</f>
        <v>0</v>
      </c>
      <c r="GB28" s="105">
        <f t="shared" si="53"/>
        <v>0</v>
      </c>
      <c r="GC28" s="354">
        <f>IF(P27="課税事業者（一般課税）",INT(DL28*10/110),0)</f>
        <v>0</v>
      </c>
      <c r="GD28" s="92">
        <f t="shared" si="54"/>
        <v>0</v>
      </c>
      <c r="GE28" s="355">
        <f>IF(P27="課税事業者（一般課税）",INT(DZ28*10/110),0)</f>
        <v>0</v>
      </c>
      <c r="GF28" s="115">
        <f t="shared" si="55"/>
        <v>0</v>
      </c>
      <c r="GG28" s="354">
        <f>IF(P27="課税事業者（一般課税）",INT(EJ28*10/110),0)</f>
        <v>0</v>
      </c>
      <c r="GH28" s="115">
        <f t="shared" si="56"/>
        <v>0</v>
      </c>
      <c r="GI28" s="113">
        <f t="shared" si="118"/>
        <v>0</v>
      </c>
      <c r="GJ28" s="92">
        <f t="shared" si="119"/>
        <v>0</v>
      </c>
      <c r="GK28" s="355">
        <f>IF(P27="課税事業者（一般課税）",INT(FC28*10/110),0)</f>
        <v>0</v>
      </c>
      <c r="GL28" s="140">
        <f t="shared" si="58"/>
        <v>0</v>
      </c>
      <c r="GM28" s="695"/>
    </row>
    <row r="29" spans="1:195" ht="20.100000000000001" customHeight="1">
      <c r="A29" s="667" t="str">
        <f t="shared" ref="A29" si="122">+A27</f>
        <v>北海道</v>
      </c>
      <c r="B29" s="521"/>
      <c r="C29" s="629">
        <f t="shared" si="59"/>
        <v>8</v>
      </c>
      <c r="D29" s="685"/>
      <c r="E29" s="317" t="s">
        <v>253</v>
      </c>
      <c r="F29" s="680"/>
      <c r="G29" s="771">
        <f>+'申請用入力(①本体) '!G29:G30</f>
        <v>0</v>
      </c>
      <c r="H29" s="697"/>
      <c r="I29" s="543"/>
      <c r="J29" s="698"/>
      <c r="K29" s="684"/>
      <c r="L29" s="683"/>
      <c r="M29" s="762"/>
      <c r="N29" s="448" t="e">
        <f t="shared" si="14"/>
        <v>#DIV/0!</v>
      </c>
      <c r="O29" s="689" t="str">
        <f>IF(L29="","",VLOOKUP(L29,'リスト（けさない）'!$Q$3:$R$29,2,0))</f>
        <v/>
      </c>
      <c r="P29" s="700"/>
      <c r="Q29" s="700"/>
      <c r="R29" s="473"/>
      <c r="S29" s="251" t="str">
        <f>IF(U29="","",VLOOKUP(L29,'リスト（けさない）'!$X$3:$Y$29,2,0))</f>
        <v/>
      </c>
      <c r="T29" s="243">
        <f t="shared" si="75"/>
        <v>0</v>
      </c>
      <c r="U29" s="255"/>
      <c r="V29" s="245">
        <f t="shared" si="0"/>
        <v>0</v>
      </c>
      <c r="W29" s="246"/>
      <c r="X29" s="247">
        <f t="shared" si="76"/>
        <v>0</v>
      </c>
      <c r="Y29" s="253">
        <f t="shared" si="1"/>
        <v>0</v>
      </c>
      <c r="Z29" s="332">
        <f>IF(Q29="初 年 度",Y29,0)</f>
        <v>0</v>
      </c>
      <c r="AA29" s="438">
        <f>IF(Q29="次 年 度",Y29,0)</f>
        <v>0</v>
      </c>
      <c r="AB29" s="476"/>
      <c r="AC29" s="124" t="s">
        <v>208</v>
      </c>
      <c r="AD29" s="243">
        <f t="shared" si="77"/>
        <v>0</v>
      </c>
      <c r="AE29" s="425"/>
      <c r="AF29" s="388"/>
      <c r="AG29" s="255"/>
      <c r="AH29" s="248">
        <f t="shared" si="78"/>
        <v>0</v>
      </c>
      <c r="AI29" s="339">
        <f>IF(AG29&gt;0,INT((AG29-FM29)/2),AF29-FM29)</f>
        <v>0</v>
      </c>
      <c r="AJ29" s="335">
        <f>IF(Q29="初 年 度",AI29,0)</f>
        <v>0</v>
      </c>
      <c r="AK29" s="336">
        <f>IF(Q29="次 年 度",AI29,0)</f>
        <v>0</v>
      </c>
      <c r="AL29" s="473"/>
      <c r="AM29" s="245" t="str">
        <f>IF(AO29="","",VLOOKUP(L29,'リスト（けさない）'!$AA$3:$AB$29,2,0))</f>
        <v/>
      </c>
      <c r="AN29" s="248">
        <f t="shared" si="79"/>
        <v>0</v>
      </c>
      <c r="AO29" s="425"/>
      <c r="AP29" s="257">
        <f t="shared" si="2"/>
        <v>0</v>
      </c>
      <c r="AQ29" s="255"/>
      <c r="AR29" s="258">
        <f t="shared" si="80"/>
        <v>0</v>
      </c>
      <c r="AS29" s="338">
        <f t="shared" si="67"/>
        <v>0</v>
      </c>
      <c r="AT29" s="332">
        <f>IF(Q29="初 年 度",AS29,0)</f>
        <v>0</v>
      </c>
      <c r="AU29" s="333">
        <f>IF(Q29="次 年 度",AS29,0)</f>
        <v>0</v>
      </c>
      <c r="AV29" s="476"/>
      <c r="AW29" s="124" t="s">
        <v>208</v>
      </c>
      <c r="AX29" s="248">
        <f t="shared" si="81"/>
        <v>0</v>
      </c>
      <c r="AY29" s="244"/>
      <c r="AZ29" s="369"/>
      <c r="BA29" s="255"/>
      <c r="BB29" s="254">
        <f t="shared" si="82"/>
        <v>0</v>
      </c>
      <c r="BC29" s="338">
        <f t="shared" si="61"/>
        <v>0</v>
      </c>
      <c r="BD29" s="332">
        <f>IF(Q29="初 年 度",BC29,0)</f>
        <v>0</v>
      </c>
      <c r="BE29" s="333">
        <f>IF(Q29="次 年 度",BC29,0)</f>
        <v>0</v>
      </c>
      <c r="BF29" s="476"/>
      <c r="BG29" s="124" t="s">
        <v>208</v>
      </c>
      <c r="BH29" s="248">
        <f t="shared" si="83"/>
        <v>0</v>
      </c>
      <c r="BI29" s="244"/>
      <c r="BJ29" s="369"/>
      <c r="BK29" s="255"/>
      <c r="BL29" s="248">
        <f t="shared" si="84"/>
        <v>0</v>
      </c>
      <c r="BM29" s="339">
        <f t="shared" si="68"/>
        <v>0</v>
      </c>
      <c r="BN29" s="335">
        <f>IF(Q29="初 年 度",BM29,0)</f>
        <v>0</v>
      </c>
      <c r="BO29" s="336">
        <f>IF(Q29="次 年 度",BM29,0)</f>
        <v>0</v>
      </c>
      <c r="BP29" s="476"/>
      <c r="BQ29" s="124" t="s">
        <v>208</v>
      </c>
      <c r="BR29" s="248">
        <f t="shared" si="85"/>
        <v>0</v>
      </c>
      <c r="BS29" s="244"/>
      <c r="BT29" s="369"/>
      <c r="BU29" s="88"/>
      <c r="BV29" s="95">
        <f t="shared" si="86"/>
        <v>0</v>
      </c>
      <c r="BW29" s="339">
        <f t="shared" si="69"/>
        <v>0</v>
      </c>
      <c r="BX29" s="335">
        <f>IF(Q29="初 年 度",BW29,0)</f>
        <v>0</v>
      </c>
      <c r="BY29" s="336">
        <f>IF(Q29="次 年 度",BW29,0)</f>
        <v>0</v>
      </c>
      <c r="BZ29" s="476"/>
      <c r="CA29" s="124" t="s">
        <v>208</v>
      </c>
      <c r="CB29" s="248">
        <f t="shared" si="87"/>
        <v>0</v>
      </c>
      <c r="CC29" s="244"/>
      <c r="CD29" s="369"/>
      <c r="CE29" s="255"/>
      <c r="CF29" s="254">
        <f t="shared" si="88"/>
        <v>0</v>
      </c>
      <c r="CG29" s="338">
        <f t="shared" si="62"/>
        <v>0</v>
      </c>
      <c r="CH29" s="332">
        <f>IF(Q29="初 年 度",CG29,0)</f>
        <v>0</v>
      </c>
      <c r="CI29" s="333">
        <f>IF(Q29="次 年 度",CG29,0)</f>
        <v>0</v>
      </c>
      <c r="CJ29" s="256">
        <f t="shared" si="89"/>
        <v>0</v>
      </c>
      <c r="CK29" s="245">
        <f t="shared" si="90"/>
        <v>0</v>
      </c>
      <c r="CL29" s="245">
        <f t="shared" si="91"/>
        <v>0</v>
      </c>
      <c r="CM29" s="247">
        <f t="shared" si="92"/>
        <v>0</v>
      </c>
      <c r="CN29" s="245">
        <f t="shared" si="93"/>
        <v>0</v>
      </c>
      <c r="CO29" s="266">
        <f t="shared" si="94"/>
        <v>0</v>
      </c>
      <c r="CP29" s="476"/>
      <c r="CQ29" s="245" t="str">
        <f>IF(CS29="","",VLOOKUP(L29,'リスト（けさない）'!$AD$3:$AE$29,2,0))</f>
        <v/>
      </c>
      <c r="CR29" s="267">
        <f t="shared" si="95"/>
        <v>0</v>
      </c>
      <c r="CS29" s="244"/>
      <c r="CT29" s="245">
        <f t="shared" si="96"/>
        <v>0</v>
      </c>
      <c r="CU29" s="255"/>
      <c r="CV29" s="245">
        <f t="shared" si="97"/>
        <v>0</v>
      </c>
      <c r="CW29" s="339">
        <f t="shared" si="70"/>
        <v>0</v>
      </c>
      <c r="CX29" s="335">
        <f>IF(Q29="初 年 度",CW29,0)</f>
        <v>0</v>
      </c>
      <c r="CY29" s="336">
        <f>IF(Q29="次 年 度",CW29,0)</f>
        <v>0</v>
      </c>
      <c r="CZ29" s="476"/>
      <c r="DA29" s="124" t="s">
        <v>208</v>
      </c>
      <c r="DB29" s="267">
        <f t="shared" si="98"/>
        <v>0</v>
      </c>
      <c r="DC29" s="244"/>
      <c r="DD29" s="369"/>
      <c r="DE29" s="255"/>
      <c r="DF29" s="254">
        <f t="shared" si="99"/>
        <v>0</v>
      </c>
      <c r="DG29" s="338">
        <f t="shared" si="64"/>
        <v>0</v>
      </c>
      <c r="DH29" s="332">
        <f>IF(Q29="初 年 度",DG29,0)</f>
        <v>0</v>
      </c>
      <c r="DI29" s="333">
        <f>IF(Q29="次 年 度",DG29,0)</f>
        <v>0</v>
      </c>
      <c r="DJ29" s="476"/>
      <c r="DK29" s="458" t="s">
        <v>208</v>
      </c>
      <c r="DL29" s="267">
        <f t="shared" si="100"/>
        <v>0</v>
      </c>
      <c r="DM29" s="244"/>
      <c r="DN29" s="369"/>
      <c r="DO29" s="255"/>
      <c r="DP29" s="248">
        <f t="shared" si="101"/>
        <v>0</v>
      </c>
      <c r="DQ29" s="339">
        <f t="shared" si="71"/>
        <v>0</v>
      </c>
      <c r="DR29" s="335">
        <f>IF(Q29="初 年 度",DQ29,0)</f>
        <v>0</v>
      </c>
      <c r="DS29" s="336">
        <f>IF(Q29="次 年 度",DQ29,0)</f>
        <v>0</v>
      </c>
      <c r="DT29" s="476"/>
      <c r="DU29" s="458" t="s">
        <v>208</v>
      </c>
      <c r="DV29" s="267">
        <f t="shared" si="102"/>
        <v>0</v>
      </c>
      <c r="DW29" s="244"/>
      <c r="DX29" s="369"/>
      <c r="DY29" s="255"/>
      <c r="DZ29" s="254">
        <f t="shared" si="103"/>
        <v>0</v>
      </c>
      <c r="EA29" s="338">
        <f t="shared" si="65"/>
        <v>0</v>
      </c>
      <c r="EB29" s="332">
        <f>IF(Q29="初 年 度",EA29,0)</f>
        <v>0</v>
      </c>
      <c r="EC29" s="333">
        <f>IF(Q29="次 年 度",EA29,0)</f>
        <v>0</v>
      </c>
      <c r="ED29" s="476"/>
      <c r="EE29" s="458" t="s">
        <v>208</v>
      </c>
      <c r="EF29" s="267">
        <f t="shared" si="104"/>
        <v>0</v>
      </c>
      <c r="EG29" s="244"/>
      <c r="EH29" s="369"/>
      <c r="EI29" s="255"/>
      <c r="EJ29" s="248">
        <f t="shared" si="105"/>
        <v>0</v>
      </c>
      <c r="EK29" s="339">
        <f t="shared" si="72"/>
        <v>0</v>
      </c>
      <c r="EL29" s="335">
        <f>IF(Q29="初 年 度",EK29,0)</f>
        <v>0</v>
      </c>
      <c r="EM29" s="336">
        <f>IF(Q29="次 年 度",EK29,0)</f>
        <v>0</v>
      </c>
      <c r="EN29" s="256">
        <f t="shared" si="106"/>
        <v>0</v>
      </c>
      <c r="EO29" s="247">
        <f t="shared" si="40"/>
        <v>0</v>
      </c>
      <c r="EP29" s="247">
        <f t="shared" si="107"/>
        <v>0</v>
      </c>
      <c r="EQ29" s="247">
        <f t="shared" si="108"/>
        <v>0</v>
      </c>
      <c r="ER29" s="247">
        <f t="shared" si="109"/>
        <v>0</v>
      </c>
      <c r="ES29" s="259">
        <f t="shared" si="110"/>
        <v>0</v>
      </c>
      <c r="ET29" s="272">
        <f t="shared" si="7"/>
        <v>0</v>
      </c>
      <c r="EU29" s="264">
        <f t="shared" si="8"/>
        <v>0</v>
      </c>
      <c r="EV29" s="247">
        <f t="shared" si="9"/>
        <v>0</v>
      </c>
      <c r="EW29" s="247">
        <f t="shared" si="10"/>
        <v>0</v>
      </c>
      <c r="EX29" s="245">
        <f t="shared" si="11"/>
        <v>0</v>
      </c>
      <c r="EY29" s="268">
        <f t="shared" si="12"/>
        <v>0</v>
      </c>
      <c r="EZ29" s="383">
        <f>IF(L29="ブルーベリー（普通栽培）",0,220)</f>
        <v>220</v>
      </c>
      <c r="FA29" s="247">
        <f>IF(L29="ブルーベリー（普通栽培）",0,T29+AD29+AN29)</f>
        <v>0</v>
      </c>
      <c r="FB29" s="247">
        <f>IF(L29="ブルーベリー（普通栽培）",0,U29+AE29+AO29)</f>
        <v>0</v>
      </c>
      <c r="FC29" s="253">
        <f t="shared" si="111"/>
        <v>0</v>
      </c>
      <c r="FD29" s="247">
        <f t="shared" si="41"/>
        <v>0</v>
      </c>
      <c r="FE29" s="247">
        <f>IF(Q29="初 年 度",FC29-GK29,0)</f>
        <v>0</v>
      </c>
      <c r="FF29" s="259">
        <f>IF(Q29="次 年 度",FC29-GK29,0)</f>
        <v>0</v>
      </c>
      <c r="FG29" s="135">
        <f t="shared" si="112"/>
        <v>0</v>
      </c>
      <c r="FH29" s="82">
        <f t="shared" si="113"/>
        <v>0</v>
      </c>
      <c r="FI29" s="82">
        <f t="shared" si="114"/>
        <v>0</v>
      </c>
      <c r="FJ29" s="129">
        <f t="shared" si="115"/>
        <v>0</v>
      </c>
      <c r="FK29" s="228">
        <f>IF(P29="課税事業者（一般課税）",INT(V29*10/110)+INT(W29*10/110),0)</f>
        <v>0</v>
      </c>
      <c r="FL29" s="277">
        <f t="shared" si="13"/>
        <v>0</v>
      </c>
      <c r="FM29" s="278">
        <f>IF(P29="課税事業者（一般課税）",INT(AG29*0.0909090909090909),0)</f>
        <v>0</v>
      </c>
      <c r="FN29" s="342">
        <f t="shared" si="46"/>
        <v>0</v>
      </c>
      <c r="FO29" s="232">
        <f>IF(P29="課税事業者（一般課税）",INT(AP29*10/110)+INT(AQ29*10/110),0)</f>
        <v>0</v>
      </c>
      <c r="FP29" s="281">
        <f t="shared" si="116"/>
        <v>0</v>
      </c>
      <c r="FQ29" s="340">
        <f>IF(P29="課税事業者（一般課税）",INT(BA29*10/110),0)</f>
        <v>0</v>
      </c>
      <c r="FR29" s="277">
        <f t="shared" si="48"/>
        <v>0</v>
      </c>
      <c r="FS29" s="230">
        <f>IF(P29="課税事業者（一般課税）",INT(BL29*10/110),0)</f>
        <v>0</v>
      </c>
      <c r="FT29" s="281">
        <f t="shared" si="49"/>
        <v>0</v>
      </c>
      <c r="FU29" s="230">
        <f>IF(P29="課税事業者（一般課税）",INT(BV29*10/110),0)</f>
        <v>0</v>
      </c>
      <c r="FV29" s="281">
        <f t="shared" si="50"/>
        <v>0</v>
      </c>
      <c r="FW29" s="230">
        <f>IF(P29="課税事業者（一般課税）",INT(CF29*10/110),0)</f>
        <v>0</v>
      </c>
      <c r="FX29" s="279">
        <f t="shared" si="51"/>
        <v>0</v>
      </c>
      <c r="FY29" s="340">
        <f>IF(P29="課税事業者（一般課税）",INT(CT29*10/110)+INT(CU29*10/110),0)</f>
        <v>0</v>
      </c>
      <c r="FZ29" s="277">
        <f t="shared" si="117"/>
        <v>0</v>
      </c>
      <c r="GA29" s="230">
        <f>IF(P29="課税事業者（一般課税）",INT(DF29*10/110),0)</f>
        <v>0</v>
      </c>
      <c r="GB29" s="279">
        <f t="shared" si="53"/>
        <v>0</v>
      </c>
      <c r="GC29" s="353">
        <f>IF(P29="課税事業者（一般課税）",INT(DP29*10/110),0)</f>
        <v>0</v>
      </c>
      <c r="GD29" s="277">
        <f t="shared" si="54"/>
        <v>0</v>
      </c>
      <c r="GE29" s="230">
        <f>IF(P29="課税事業者（一般課税）",INT(DZ29*10/110),0)</f>
        <v>0</v>
      </c>
      <c r="GF29" s="281">
        <f t="shared" si="55"/>
        <v>0</v>
      </c>
      <c r="GG29" s="353">
        <f>IF(P29="課税事業者（一般課税）",INT(EJ29*10/110),0)</f>
        <v>0</v>
      </c>
      <c r="GH29" s="281">
        <f t="shared" si="56"/>
        <v>0</v>
      </c>
      <c r="GI29" s="280">
        <f t="shared" si="118"/>
        <v>0</v>
      </c>
      <c r="GJ29" s="277">
        <f t="shared" si="119"/>
        <v>0</v>
      </c>
      <c r="GK29" s="230">
        <f>IF(P29="課税事業者（一般課税）",INT(FC29*10/110),0)</f>
        <v>0</v>
      </c>
      <c r="GL29" s="287">
        <f t="shared" si="58"/>
        <v>0</v>
      </c>
      <c r="GM29" s="694"/>
    </row>
    <row r="30" spans="1:195" ht="20.100000000000001" customHeight="1">
      <c r="A30" s="668"/>
      <c r="B30" s="522"/>
      <c r="C30" s="669"/>
      <c r="D30" s="673"/>
      <c r="E30" s="320" t="s">
        <v>135</v>
      </c>
      <c r="F30" s="675"/>
      <c r="G30" s="770"/>
      <c r="H30" s="497"/>
      <c r="I30" s="697"/>
      <c r="J30" s="699"/>
      <c r="K30" s="552"/>
      <c r="L30" s="541"/>
      <c r="M30" s="554"/>
      <c r="N30" s="447" t="e">
        <f t="shared" si="14"/>
        <v>#DIV/0!</v>
      </c>
      <c r="O30" s="690"/>
      <c r="P30" s="537"/>
      <c r="Q30" s="537"/>
      <c r="R30" s="89"/>
      <c r="S30" s="80" t="str">
        <f>IF(U30="","",VLOOKUP(L29,'リスト（けさない）'!$X$3:$Y$29,2,0))</f>
        <v/>
      </c>
      <c r="T30" s="74">
        <f t="shared" si="75"/>
        <v>0</v>
      </c>
      <c r="U30" s="89"/>
      <c r="V30" s="80">
        <f t="shared" si="0"/>
        <v>0</v>
      </c>
      <c r="W30" s="78"/>
      <c r="X30" s="83">
        <f t="shared" si="76"/>
        <v>0</v>
      </c>
      <c r="Y30" s="83">
        <f t="shared" si="1"/>
        <v>0</v>
      </c>
      <c r="Z30" s="394">
        <f>IF(Q29="初 年 度",Y30,0)</f>
        <v>0</v>
      </c>
      <c r="AA30" s="439">
        <f>IF(Q29="次 年 度",Y30,0)</f>
        <v>0</v>
      </c>
      <c r="AB30" s="477"/>
      <c r="AC30" s="125" t="s">
        <v>208</v>
      </c>
      <c r="AD30" s="74">
        <f t="shared" si="77"/>
        <v>0</v>
      </c>
      <c r="AE30" s="426"/>
      <c r="AF30" s="388"/>
      <c r="AG30" s="89"/>
      <c r="AH30" s="96">
        <f t="shared" si="78"/>
        <v>0</v>
      </c>
      <c r="AI30" s="96">
        <f>IF(AG29&gt;0,INT((AG30-FM30)/2),AF30-FM30)</f>
        <v>0</v>
      </c>
      <c r="AJ30" s="96">
        <f>IF(Q29="初 年 度",AI30,0)</f>
        <v>0</v>
      </c>
      <c r="AK30" s="99">
        <f>IF(Q29="次 年 度",AI30,0)</f>
        <v>0</v>
      </c>
      <c r="AL30" s="89"/>
      <c r="AM30" s="80" t="str">
        <f>IF(AO30="","",VLOOKUP(L29,'リスト（けさない）'!$AA$3:$AB$29,2,0))</f>
        <v/>
      </c>
      <c r="AN30" s="96">
        <f t="shared" si="79"/>
        <v>0</v>
      </c>
      <c r="AO30" s="426"/>
      <c r="AP30" s="107">
        <f t="shared" si="2"/>
        <v>0</v>
      </c>
      <c r="AQ30" s="89"/>
      <c r="AR30" s="111">
        <f t="shared" si="80"/>
        <v>0</v>
      </c>
      <c r="AS30" s="334">
        <f t="shared" si="67"/>
        <v>0</v>
      </c>
      <c r="AT30" s="334">
        <f>IF(Q29="初 年 度",AS30,0)</f>
        <v>0</v>
      </c>
      <c r="AU30" s="337">
        <f>IF(Q29="次 年 度",AS30,0)</f>
        <v>0</v>
      </c>
      <c r="AV30" s="477"/>
      <c r="AW30" s="125" t="s">
        <v>208</v>
      </c>
      <c r="AX30" s="96">
        <f t="shared" si="81"/>
        <v>0</v>
      </c>
      <c r="AY30" s="100"/>
      <c r="AZ30" s="370"/>
      <c r="BA30" s="89"/>
      <c r="BB30" s="96">
        <f t="shared" si="82"/>
        <v>0</v>
      </c>
      <c r="BC30" s="80">
        <f t="shared" si="61"/>
        <v>0</v>
      </c>
      <c r="BD30" s="83">
        <f>IF(Q29="初 年 度",BC30,0)</f>
        <v>0</v>
      </c>
      <c r="BE30" s="120">
        <f>IF(Q29="次 年 度",BC30,0)</f>
        <v>0</v>
      </c>
      <c r="BF30" s="477"/>
      <c r="BG30" s="125" t="s">
        <v>208</v>
      </c>
      <c r="BH30" s="96">
        <f t="shared" si="83"/>
        <v>0</v>
      </c>
      <c r="BI30" s="100"/>
      <c r="BJ30" s="370"/>
      <c r="BK30" s="89"/>
      <c r="BL30" s="96">
        <f t="shared" si="84"/>
        <v>0</v>
      </c>
      <c r="BM30" s="83">
        <f t="shared" si="68"/>
        <v>0</v>
      </c>
      <c r="BN30" s="83">
        <f>IF(Q29="初 年 度",BM30,0)</f>
        <v>0</v>
      </c>
      <c r="BO30" s="120">
        <f>IF(Q29="次 年 度",BM30,0)</f>
        <v>0</v>
      </c>
      <c r="BP30" s="477"/>
      <c r="BQ30" s="125" t="s">
        <v>208</v>
      </c>
      <c r="BR30" s="96">
        <f t="shared" si="85"/>
        <v>0</v>
      </c>
      <c r="BS30" s="100"/>
      <c r="BT30" s="370"/>
      <c r="BU30" s="89"/>
      <c r="BV30" s="96">
        <f t="shared" si="86"/>
        <v>0</v>
      </c>
      <c r="BW30" s="83">
        <f t="shared" si="69"/>
        <v>0</v>
      </c>
      <c r="BX30" s="83">
        <f>IF(Q29="初 年 度",BW30,0)</f>
        <v>0</v>
      </c>
      <c r="BY30" s="120">
        <f>IF(Q29="次 年 度",BW30,0)</f>
        <v>0</v>
      </c>
      <c r="BZ30" s="477"/>
      <c r="CA30" s="125" t="s">
        <v>208</v>
      </c>
      <c r="CB30" s="96">
        <f t="shared" si="87"/>
        <v>0</v>
      </c>
      <c r="CC30" s="100"/>
      <c r="CD30" s="370"/>
      <c r="CE30" s="89"/>
      <c r="CF30" s="96">
        <f t="shared" si="88"/>
        <v>0</v>
      </c>
      <c r="CG30" s="83">
        <f t="shared" si="62"/>
        <v>0</v>
      </c>
      <c r="CH30" s="83">
        <f>IF(Q29="初 年 度",CG30,0)</f>
        <v>0</v>
      </c>
      <c r="CI30" s="120">
        <f>IF(Q29="次 年 度",CG30,0)</f>
        <v>0</v>
      </c>
      <c r="CJ30" s="71">
        <f t="shared" si="89"/>
        <v>0</v>
      </c>
      <c r="CK30" s="80">
        <f t="shared" si="90"/>
        <v>0</v>
      </c>
      <c r="CL30" s="80">
        <f t="shared" si="91"/>
        <v>0</v>
      </c>
      <c r="CM30" s="83">
        <f t="shared" si="92"/>
        <v>0</v>
      </c>
      <c r="CN30" s="80">
        <f t="shared" si="93"/>
        <v>0</v>
      </c>
      <c r="CO30" s="130">
        <f t="shared" si="94"/>
        <v>0</v>
      </c>
      <c r="CP30" s="477"/>
      <c r="CQ30" s="80" t="str">
        <f>IF(CS30="","",VLOOKUP(L29,'リスト（けさない）'!$AD$3:$AE$29,2,0))</f>
        <v/>
      </c>
      <c r="CR30" s="74">
        <f t="shared" si="95"/>
        <v>0</v>
      </c>
      <c r="CS30" s="100"/>
      <c r="CT30" s="80">
        <f t="shared" si="96"/>
        <v>0</v>
      </c>
      <c r="CU30" s="89"/>
      <c r="CV30" s="80">
        <f t="shared" si="97"/>
        <v>0</v>
      </c>
      <c r="CW30" s="80">
        <f t="shared" si="70"/>
        <v>0</v>
      </c>
      <c r="CX30" s="83">
        <f>IF(Q29="初 年 度",CW30,0)</f>
        <v>0</v>
      </c>
      <c r="CY30" s="120">
        <f>IF(Q29="次 年 度",CW30,0)</f>
        <v>0</v>
      </c>
      <c r="CZ30" s="477"/>
      <c r="DA30" s="125" t="s">
        <v>208</v>
      </c>
      <c r="DB30" s="74">
        <f t="shared" si="98"/>
        <v>0</v>
      </c>
      <c r="DC30" s="100"/>
      <c r="DD30" s="370"/>
      <c r="DE30" s="89"/>
      <c r="DF30" s="96">
        <f t="shared" si="99"/>
        <v>0</v>
      </c>
      <c r="DG30" s="83">
        <f t="shared" si="64"/>
        <v>0</v>
      </c>
      <c r="DH30" s="83">
        <f>IF(Q29="初 年 度",DG30,0)</f>
        <v>0</v>
      </c>
      <c r="DI30" s="120">
        <f>IF(Q29="次 年 度",DG30,0)</f>
        <v>0</v>
      </c>
      <c r="DJ30" s="477"/>
      <c r="DK30" s="125" t="s">
        <v>208</v>
      </c>
      <c r="DL30" s="74">
        <f t="shared" si="100"/>
        <v>0</v>
      </c>
      <c r="DM30" s="100"/>
      <c r="DN30" s="370"/>
      <c r="DO30" s="89"/>
      <c r="DP30" s="96">
        <f t="shared" si="101"/>
        <v>0</v>
      </c>
      <c r="DQ30" s="83">
        <f t="shared" si="71"/>
        <v>0</v>
      </c>
      <c r="DR30" s="83">
        <f>IF(Q29="初 年 度",DQ30,0)</f>
        <v>0</v>
      </c>
      <c r="DS30" s="120">
        <f>IF(Q29="次 年 度",DQ30,0)</f>
        <v>0</v>
      </c>
      <c r="DT30" s="477"/>
      <c r="DU30" s="125" t="s">
        <v>208</v>
      </c>
      <c r="DV30" s="74">
        <f t="shared" si="102"/>
        <v>0</v>
      </c>
      <c r="DW30" s="100"/>
      <c r="DX30" s="370"/>
      <c r="DY30" s="89"/>
      <c r="DZ30" s="96">
        <f t="shared" si="103"/>
        <v>0</v>
      </c>
      <c r="EA30" s="83">
        <f t="shared" si="65"/>
        <v>0</v>
      </c>
      <c r="EB30" s="83">
        <f>IF(Q29="初 年 度",EA30,0)</f>
        <v>0</v>
      </c>
      <c r="EC30" s="120">
        <f>IF(Q29="次 年 度",EA30,0)</f>
        <v>0</v>
      </c>
      <c r="ED30" s="477"/>
      <c r="EE30" s="125" t="s">
        <v>208</v>
      </c>
      <c r="EF30" s="74">
        <f t="shared" si="104"/>
        <v>0</v>
      </c>
      <c r="EG30" s="100"/>
      <c r="EH30" s="370"/>
      <c r="EI30" s="89"/>
      <c r="EJ30" s="96">
        <f t="shared" si="105"/>
        <v>0</v>
      </c>
      <c r="EK30" s="83">
        <f t="shared" si="72"/>
        <v>0</v>
      </c>
      <c r="EL30" s="83">
        <f>IF(Q29="初 年 度",EK30,0)</f>
        <v>0</v>
      </c>
      <c r="EM30" s="120">
        <f>IF(Q29="次 年 度",EK30,0)</f>
        <v>0</v>
      </c>
      <c r="EN30" s="71">
        <f t="shared" si="106"/>
        <v>0</v>
      </c>
      <c r="EO30" s="83">
        <f t="shared" si="40"/>
        <v>0</v>
      </c>
      <c r="EP30" s="83">
        <f t="shared" si="107"/>
        <v>0</v>
      </c>
      <c r="EQ30" s="83">
        <f t="shared" si="108"/>
        <v>0</v>
      </c>
      <c r="ER30" s="83">
        <f t="shared" si="109"/>
        <v>0</v>
      </c>
      <c r="ES30" s="120">
        <f t="shared" si="110"/>
        <v>0</v>
      </c>
      <c r="ET30" s="136">
        <f t="shared" si="7"/>
        <v>0</v>
      </c>
      <c r="EU30" s="122">
        <f t="shared" si="8"/>
        <v>0</v>
      </c>
      <c r="EV30" s="83">
        <f t="shared" si="9"/>
        <v>0</v>
      </c>
      <c r="EW30" s="83">
        <f t="shared" si="10"/>
        <v>0</v>
      </c>
      <c r="EX30" s="80">
        <f t="shared" si="11"/>
        <v>0</v>
      </c>
      <c r="EY30" s="120">
        <f t="shared" si="12"/>
        <v>0</v>
      </c>
      <c r="EZ30" s="71">
        <f>IF(L29="ブルーベリー（普通栽培）",0,220)</f>
        <v>220</v>
      </c>
      <c r="FA30" s="80">
        <f>IF(L29="ブルーベリー（普通栽培）",0,T30+AD30+AN30)</f>
        <v>0</v>
      </c>
      <c r="FB30" s="83">
        <f>IF(L29="ブルーベリー（普通栽培）",0,U30+AE30+AO30)</f>
        <v>0</v>
      </c>
      <c r="FC30" s="83">
        <f t="shared" si="111"/>
        <v>0</v>
      </c>
      <c r="FD30" s="83">
        <f t="shared" si="41"/>
        <v>0</v>
      </c>
      <c r="FE30" s="83">
        <f>IF(Q29="初 年 度",FC30-GK30,0)</f>
        <v>0</v>
      </c>
      <c r="FF30" s="120">
        <f>IF(Q29="次 年 度",FC30-GK30,0)</f>
        <v>0</v>
      </c>
      <c r="FG30" s="71">
        <f t="shared" si="112"/>
        <v>0</v>
      </c>
      <c r="FH30" s="83">
        <f t="shared" si="113"/>
        <v>0</v>
      </c>
      <c r="FI30" s="83">
        <f t="shared" si="114"/>
        <v>0</v>
      </c>
      <c r="FJ30" s="130">
        <f t="shared" si="115"/>
        <v>0</v>
      </c>
      <c r="FK30" s="314">
        <f>IF(P29="課税事業者（一般課税）",INT(V30*10/110)+INT(W30*10/110),0)</f>
        <v>0</v>
      </c>
      <c r="FL30" s="92">
        <f t="shared" si="13"/>
        <v>0</v>
      </c>
      <c r="FM30" s="102">
        <f>IF(P29="課税事業者（一般課税）",INT(AG30*0.0909090909090909),0)</f>
        <v>0</v>
      </c>
      <c r="FN30" s="343">
        <f t="shared" si="46"/>
        <v>0</v>
      </c>
      <c r="FO30" s="350">
        <f>IF(P29="課税事業者（一般課税）",INT(AP30*10/110)+INT(AQ30*10/110),0)</f>
        <v>0</v>
      </c>
      <c r="FP30" s="115">
        <f t="shared" si="116"/>
        <v>0</v>
      </c>
      <c r="FQ30" s="347">
        <f>IF(P29="課税事業者（一般課税）",INT(BA30*10/110),0)</f>
        <v>0</v>
      </c>
      <c r="FR30" s="92">
        <f t="shared" si="48"/>
        <v>0</v>
      </c>
      <c r="FS30" s="355">
        <f>IF(P29="課税事業者（一般課税）",INT(BL30*10/110),0)</f>
        <v>0</v>
      </c>
      <c r="FT30" s="105">
        <f t="shared" si="49"/>
        <v>0</v>
      </c>
      <c r="FU30" s="355">
        <f>IF(P29="課税事業者（一般課税）",INT(BV30*10/110),0)</f>
        <v>0</v>
      </c>
      <c r="FV30" s="115">
        <f t="shared" si="50"/>
        <v>0</v>
      </c>
      <c r="FW30" s="355">
        <f>IF(P29="課税事業者（一般課税）",INT(CF30*10/110),0)</f>
        <v>0</v>
      </c>
      <c r="FX30" s="105">
        <f t="shared" si="51"/>
        <v>0</v>
      </c>
      <c r="FY30" s="347">
        <f>IF(P29="課税事業者（一般課税）",INT(CT30*10/110)+INT(CU30*10/110),0)</f>
        <v>0</v>
      </c>
      <c r="FZ30" s="92">
        <f t="shared" si="117"/>
        <v>0</v>
      </c>
      <c r="GA30" s="355">
        <f>IF(P29="課税事業者（一般課税）",INT(DF30*10/110),0)</f>
        <v>0</v>
      </c>
      <c r="GB30" s="105">
        <f t="shared" si="53"/>
        <v>0</v>
      </c>
      <c r="GC30" s="354">
        <f>IF(P29="課税事業者（一般課税）",INT(DL30*10/110),0)</f>
        <v>0</v>
      </c>
      <c r="GD30" s="92">
        <f t="shared" si="54"/>
        <v>0</v>
      </c>
      <c r="GE30" s="355">
        <f>IF(P29="課税事業者（一般課税）",INT(DZ30*10/110),0)</f>
        <v>0</v>
      </c>
      <c r="GF30" s="115">
        <f t="shared" si="55"/>
        <v>0</v>
      </c>
      <c r="GG30" s="354">
        <f>IF(P29="課税事業者（一般課税）",INT(EJ30*10/110),0)</f>
        <v>0</v>
      </c>
      <c r="GH30" s="115">
        <f t="shared" si="56"/>
        <v>0</v>
      </c>
      <c r="GI30" s="113">
        <f t="shared" si="118"/>
        <v>0</v>
      </c>
      <c r="GJ30" s="92">
        <f t="shared" si="119"/>
        <v>0</v>
      </c>
      <c r="GK30" s="355">
        <f>IF(P29="課税事業者（一般課税）",INT(FC30*10/110),0)</f>
        <v>0</v>
      </c>
      <c r="GL30" s="140">
        <f t="shared" si="58"/>
        <v>0</v>
      </c>
      <c r="GM30" s="695"/>
    </row>
    <row r="31" spans="1:195" ht="20.100000000000001" customHeight="1">
      <c r="A31" s="667" t="str">
        <f t="shared" ref="A31" si="123">+A29</f>
        <v>北海道</v>
      </c>
      <c r="B31" s="521"/>
      <c r="C31" s="629">
        <f t="shared" si="59"/>
        <v>9</v>
      </c>
      <c r="D31" s="685"/>
      <c r="E31" s="317" t="s">
        <v>253</v>
      </c>
      <c r="F31" s="680"/>
      <c r="G31" s="771">
        <f>+'申請用入力(①本体) '!G31:G32</f>
        <v>0</v>
      </c>
      <c r="H31" s="697"/>
      <c r="I31" s="543"/>
      <c r="J31" s="698"/>
      <c r="K31" s="684"/>
      <c r="L31" s="683"/>
      <c r="M31" s="762"/>
      <c r="N31" s="448" t="e">
        <f t="shared" si="14"/>
        <v>#DIV/0!</v>
      </c>
      <c r="O31" s="689" t="str">
        <f>IF(L31="","",VLOOKUP(L31,'リスト（けさない）'!$Q$3:$R$29,2,0))</f>
        <v/>
      </c>
      <c r="P31" s="700"/>
      <c r="Q31" s="700"/>
      <c r="R31" s="460"/>
      <c r="S31" s="251" t="str">
        <f>IF(U31="","",VLOOKUP(L31,'リスト（けさない）'!$X$3:$Y$29,2,0))</f>
        <v/>
      </c>
      <c r="T31" s="249">
        <f t="shared" si="75"/>
        <v>0</v>
      </c>
      <c r="U31" s="260"/>
      <c r="V31" s="251">
        <f t="shared" si="0"/>
        <v>0</v>
      </c>
      <c r="W31" s="252"/>
      <c r="X31" s="253">
        <f t="shared" si="76"/>
        <v>0</v>
      </c>
      <c r="Y31" s="253">
        <f t="shared" si="1"/>
        <v>0</v>
      </c>
      <c r="Z31" s="332">
        <f>IF(Q31="初 年 度",Y31,0)</f>
        <v>0</v>
      </c>
      <c r="AA31" s="438">
        <f>IF(Q31="次 年 度",Y31,0)</f>
        <v>0</v>
      </c>
      <c r="AB31" s="478"/>
      <c r="AC31" s="73" t="s">
        <v>208</v>
      </c>
      <c r="AD31" s="249">
        <f t="shared" si="77"/>
        <v>0</v>
      </c>
      <c r="AE31" s="427"/>
      <c r="AF31" s="388"/>
      <c r="AG31" s="260"/>
      <c r="AH31" s="254">
        <f t="shared" si="78"/>
        <v>0</v>
      </c>
      <c r="AI31" s="339">
        <f>IF(AG31&gt;0,INT((AG31-FM31)/2),AF31-FM31)</f>
        <v>0</v>
      </c>
      <c r="AJ31" s="335">
        <f>IF(Q31="初 年 度",AI31,0)</f>
        <v>0</v>
      </c>
      <c r="AK31" s="336">
        <f>IF(Q31="次 年 度",AI31,0)</f>
        <v>0</v>
      </c>
      <c r="AL31" s="460"/>
      <c r="AM31" s="251" t="str">
        <f>IF(AO31="","",VLOOKUP(L31,'リスト（けさない）'!$AA$3:$AB$29,2,0))</f>
        <v/>
      </c>
      <c r="AN31" s="254">
        <f t="shared" si="79"/>
        <v>0</v>
      </c>
      <c r="AO31" s="427"/>
      <c r="AP31" s="261">
        <f t="shared" si="2"/>
        <v>0</v>
      </c>
      <c r="AQ31" s="260"/>
      <c r="AR31" s="262">
        <f t="shared" si="80"/>
        <v>0</v>
      </c>
      <c r="AS31" s="338">
        <f t="shared" si="67"/>
        <v>0</v>
      </c>
      <c r="AT31" s="332">
        <f>IF(Q31="初 年 度",AS31,0)</f>
        <v>0</v>
      </c>
      <c r="AU31" s="333">
        <f>IF(Q31="次 年 度",AS31,0)</f>
        <v>0</v>
      </c>
      <c r="AV31" s="478"/>
      <c r="AW31" s="73" t="s">
        <v>208</v>
      </c>
      <c r="AX31" s="254">
        <f t="shared" si="81"/>
        <v>0</v>
      </c>
      <c r="AY31" s="250"/>
      <c r="AZ31" s="369"/>
      <c r="BA31" s="260"/>
      <c r="BB31" s="254">
        <f t="shared" si="82"/>
        <v>0</v>
      </c>
      <c r="BC31" s="338">
        <f t="shared" si="61"/>
        <v>0</v>
      </c>
      <c r="BD31" s="332">
        <f>IF(Q31="初 年 度",BC31,0)</f>
        <v>0</v>
      </c>
      <c r="BE31" s="333">
        <f>IF(Q31="次 年 度",BC31,0)</f>
        <v>0</v>
      </c>
      <c r="BF31" s="478"/>
      <c r="BG31" s="73" t="s">
        <v>208</v>
      </c>
      <c r="BH31" s="254">
        <f t="shared" si="83"/>
        <v>0</v>
      </c>
      <c r="BI31" s="250"/>
      <c r="BJ31" s="369"/>
      <c r="BK31" s="260"/>
      <c r="BL31" s="254">
        <f t="shared" si="84"/>
        <v>0</v>
      </c>
      <c r="BM31" s="339">
        <f t="shared" si="68"/>
        <v>0</v>
      </c>
      <c r="BN31" s="335">
        <f>IF(Q31="初 年 度",BM31,0)</f>
        <v>0</v>
      </c>
      <c r="BO31" s="336">
        <f>IF(Q31="次 年 度",BM31,0)</f>
        <v>0</v>
      </c>
      <c r="BP31" s="478"/>
      <c r="BQ31" s="73" t="s">
        <v>208</v>
      </c>
      <c r="BR31" s="254">
        <f t="shared" si="85"/>
        <v>0</v>
      </c>
      <c r="BS31" s="250"/>
      <c r="BT31" s="369"/>
      <c r="BU31" s="90"/>
      <c r="BV31" s="97">
        <f t="shared" si="86"/>
        <v>0</v>
      </c>
      <c r="BW31" s="339">
        <f t="shared" si="69"/>
        <v>0</v>
      </c>
      <c r="BX31" s="335">
        <f>IF(Q31="初 年 度",BW31,0)</f>
        <v>0</v>
      </c>
      <c r="BY31" s="336">
        <f>IF(Q31="次 年 度",BW31,0)</f>
        <v>0</v>
      </c>
      <c r="BZ31" s="478"/>
      <c r="CA31" s="73" t="s">
        <v>208</v>
      </c>
      <c r="CB31" s="254">
        <f t="shared" si="87"/>
        <v>0</v>
      </c>
      <c r="CC31" s="250"/>
      <c r="CD31" s="369"/>
      <c r="CE31" s="260"/>
      <c r="CF31" s="254">
        <f t="shared" si="88"/>
        <v>0</v>
      </c>
      <c r="CG31" s="338">
        <f t="shared" si="62"/>
        <v>0</v>
      </c>
      <c r="CH31" s="332">
        <f>IF(Q31="初 年 度",CG31,0)</f>
        <v>0</v>
      </c>
      <c r="CI31" s="333">
        <f>IF(Q31="次 年 度",CG31,0)</f>
        <v>0</v>
      </c>
      <c r="CJ31" s="242">
        <f t="shared" si="89"/>
        <v>0</v>
      </c>
      <c r="CK31" s="251">
        <f t="shared" si="90"/>
        <v>0</v>
      </c>
      <c r="CL31" s="251">
        <f t="shared" si="91"/>
        <v>0</v>
      </c>
      <c r="CM31" s="253">
        <f t="shared" si="92"/>
        <v>0</v>
      </c>
      <c r="CN31" s="251">
        <f t="shared" si="93"/>
        <v>0</v>
      </c>
      <c r="CO31" s="268">
        <f t="shared" si="94"/>
        <v>0</v>
      </c>
      <c r="CP31" s="478"/>
      <c r="CQ31" s="251" t="str">
        <f>IF(CS31="","",VLOOKUP(L31,'リスト（けさない）'!$AD$3:$AE$29,2,0))</f>
        <v/>
      </c>
      <c r="CR31" s="249">
        <f t="shared" si="95"/>
        <v>0</v>
      </c>
      <c r="CS31" s="250"/>
      <c r="CT31" s="251">
        <f t="shared" si="96"/>
        <v>0</v>
      </c>
      <c r="CU31" s="260"/>
      <c r="CV31" s="251">
        <f t="shared" si="97"/>
        <v>0</v>
      </c>
      <c r="CW31" s="339">
        <f t="shared" si="70"/>
        <v>0</v>
      </c>
      <c r="CX31" s="335">
        <f>IF(Q31="初 年 度",CW31,0)</f>
        <v>0</v>
      </c>
      <c r="CY31" s="336">
        <f>IF(Q31="次 年 度",CW31,0)</f>
        <v>0</v>
      </c>
      <c r="CZ31" s="478"/>
      <c r="DA31" s="456" t="s">
        <v>208</v>
      </c>
      <c r="DB31" s="249">
        <f t="shared" si="98"/>
        <v>0</v>
      </c>
      <c r="DC31" s="250"/>
      <c r="DD31" s="369"/>
      <c r="DE31" s="260"/>
      <c r="DF31" s="254">
        <f t="shared" si="99"/>
        <v>0</v>
      </c>
      <c r="DG31" s="338">
        <f t="shared" si="64"/>
        <v>0</v>
      </c>
      <c r="DH31" s="332">
        <f>IF(Q31="初 年 度",DG31,0)</f>
        <v>0</v>
      </c>
      <c r="DI31" s="333">
        <f>IF(Q31="次 年 度",DG31,0)</f>
        <v>0</v>
      </c>
      <c r="DJ31" s="478"/>
      <c r="DK31" s="456" t="s">
        <v>208</v>
      </c>
      <c r="DL31" s="249">
        <f t="shared" si="100"/>
        <v>0</v>
      </c>
      <c r="DM31" s="250"/>
      <c r="DN31" s="369"/>
      <c r="DO31" s="260"/>
      <c r="DP31" s="254">
        <f t="shared" si="101"/>
        <v>0</v>
      </c>
      <c r="DQ31" s="339">
        <f t="shared" si="71"/>
        <v>0</v>
      </c>
      <c r="DR31" s="335">
        <f>IF(Q31="初 年 度",DQ31,0)</f>
        <v>0</v>
      </c>
      <c r="DS31" s="336">
        <f>IF(Q31="次 年 度",DQ31,0)</f>
        <v>0</v>
      </c>
      <c r="DT31" s="478"/>
      <c r="DU31" s="456" t="s">
        <v>208</v>
      </c>
      <c r="DV31" s="249">
        <f t="shared" si="102"/>
        <v>0</v>
      </c>
      <c r="DW31" s="250"/>
      <c r="DX31" s="369"/>
      <c r="DY31" s="260"/>
      <c r="DZ31" s="254">
        <f t="shared" si="103"/>
        <v>0</v>
      </c>
      <c r="EA31" s="338">
        <f t="shared" si="65"/>
        <v>0</v>
      </c>
      <c r="EB31" s="332">
        <f>IF(Q31="初 年 度",EA31,0)</f>
        <v>0</v>
      </c>
      <c r="EC31" s="333">
        <f>IF(Q31="次 年 度",EA31,0)</f>
        <v>0</v>
      </c>
      <c r="ED31" s="478"/>
      <c r="EE31" s="456" t="s">
        <v>208</v>
      </c>
      <c r="EF31" s="249">
        <f t="shared" si="104"/>
        <v>0</v>
      </c>
      <c r="EG31" s="250"/>
      <c r="EH31" s="369"/>
      <c r="EI31" s="260"/>
      <c r="EJ31" s="254">
        <f t="shared" si="105"/>
        <v>0</v>
      </c>
      <c r="EK31" s="339">
        <f t="shared" si="72"/>
        <v>0</v>
      </c>
      <c r="EL31" s="335">
        <f>IF(Q31="初 年 度",EK31,0)</f>
        <v>0</v>
      </c>
      <c r="EM31" s="336">
        <f>IF(Q31="次 年 度",EK31,0)</f>
        <v>0</v>
      </c>
      <c r="EN31" s="242">
        <f t="shared" si="106"/>
        <v>0</v>
      </c>
      <c r="EO31" s="253">
        <f t="shared" si="40"/>
        <v>0</v>
      </c>
      <c r="EP31" s="253">
        <f t="shared" si="107"/>
        <v>0</v>
      </c>
      <c r="EQ31" s="253">
        <f t="shared" si="108"/>
        <v>0</v>
      </c>
      <c r="ER31" s="253">
        <f t="shared" si="109"/>
        <v>0</v>
      </c>
      <c r="ES31" s="263">
        <f t="shared" si="110"/>
        <v>0</v>
      </c>
      <c r="ET31" s="276">
        <f t="shared" si="7"/>
        <v>0</v>
      </c>
      <c r="EU31" s="265">
        <f t="shared" si="8"/>
        <v>0</v>
      </c>
      <c r="EV31" s="253">
        <f t="shared" si="9"/>
        <v>0</v>
      </c>
      <c r="EW31" s="253">
        <f t="shared" si="10"/>
        <v>0</v>
      </c>
      <c r="EX31" s="251">
        <f t="shared" si="11"/>
        <v>0</v>
      </c>
      <c r="EY31" s="259">
        <f t="shared" si="12"/>
        <v>0</v>
      </c>
      <c r="EZ31" s="384">
        <f>IF(L31="ブルーベリー（普通栽培）",0,220)</f>
        <v>220</v>
      </c>
      <c r="FA31" s="247">
        <f>IF(L31="ブルーベリー（普通栽培）",0,T31+AD31+AN31)</f>
        <v>0</v>
      </c>
      <c r="FB31" s="247">
        <f>IF(L31="ブルーベリー（普通栽培）",0,U31+AE31+AO31)</f>
        <v>0</v>
      </c>
      <c r="FC31" s="247">
        <f t="shared" si="111"/>
        <v>0</v>
      </c>
      <c r="FD31" s="253">
        <f t="shared" si="41"/>
        <v>0</v>
      </c>
      <c r="FE31" s="253">
        <f>IF(Q31="初 年 度",FC31-GK31,0)</f>
        <v>0</v>
      </c>
      <c r="FF31" s="263">
        <f>IF(Q31="次 年 度",FC31-GK31,0)</f>
        <v>0</v>
      </c>
      <c r="FG31" s="137">
        <f t="shared" si="112"/>
        <v>0</v>
      </c>
      <c r="FH31" s="84">
        <f t="shared" si="113"/>
        <v>0</v>
      </c>
      <c r="FI31" s="84">
        <f t="shared" si="114"/>
        <v>0</v>
      </c>
      <c r="FJ31" s="131">
        <f t="shared" si="115"/>
        <v>0</v>
      </c>
      <c r="FK31" s="228">
        <f>IF(P31="課税事業者（一般課税）",INT(V31*10/110)+INT(W31*10/110),0)</f>
        <v>0</v>
      </c>
      <c r="FL31" s="282">
        <f t="shared" si="13"/>
        <v>0</v>
      </c>
      <c r="FM31" s="283">
        <f>IF(P31="課税事業者（一般課税）",INT(AG31*0.0909090909090909),0)</f>
        <v>0</v>
      </c>
      <c r="FN31" s="344">
        <f t="shared" si="46"/>
        <v>0</v>
      </c>
      <c r="FO31" s="232">
        <f>IF(P31="課税事業者（一般課税）",INT(AP31*10/110)+INT(AQ31*10/110),0)</f>
        <v>0</v>
      </c>
      <c r="FP31" s="286">
        <f t="shared" si="116"/>
        <v>0</v>
      </c>
      <c r="FQ31" s="340">
        <f>IF(P31="課税事業者（一般課税）",INT(BA31*10/110),0)</f>
        <v>0</v>
      </c>
      <c r="FR31" s="282">
        <f t="shared" si="48"/>
        <v>0</v>
      </c>
      <c r="FS31" s="230">
        <f>IF(P31="課税事業者（一般課税）",INT(BL31*10/110),0)</f>
        <v>0</v>
      </c>
      <c r="FT31" s="284">
        <f t="shared" si="49"/>
        <v>0</v>
      </c>
      <c r="FU31" s="230">
        <f>IF(P31="課税事業者（一般課税）",INT(BV31*10/110),0)</f>
        <v>0</v>
      </c>
      <c r="FV31" s="286">
        <f t="shared" si="50"/>
        <v>0</v>
      </c>
      <c r="FW31" s="230">
        <f>IF(P31="課税事業者（一般課税）",INT(CF31*10/110),0)</f>
        <v>0</v>
      </c>
      <c r="FX31" s="284">
        <f t="shared" si="51"/>
        <v>0</v>
      </c>
      <c r="FY31" s="340">
        <f>IF(P31="課税事業者（一般課税）",INT(CT31*10/110)+INT(CU31*10/110),0)</f>
        <v>0</v>
      </c>
      <c r="FZ31" s="282">
        <f t="shared" si="117"/>
        <v>0</v>
      </c>
      <c r="GA31" s="230">
        <f>IF(P31="課税事業者（一般課税）",INT(DF31*10/110),0)</f>
        <v>0</v>
      </c>
      <c r="GB31" s="284">
        <f t="shared" si="53"/>
        <v>0</v>
      </c>
      <c r="GC31" s="353">
        <f>IF(P31="課税事業者（一般課税）",INT(DP31*10/110),0)</f>
        <v>0</v>
      </c>
      <c r="GD31" s="282">
        <f t="shared" si="54"/>
        <v>0</v>
      </c>
      <c r="GE31" s="230">
        <f>IF(P31="課税事業者（一般課税）",INT(DZ31*10/110),0)</f>
        <v>0</v>
      </c>
      <c r="GF31" s="286">
        <f t="shared" si="55"/>
        <v>0</v>
      </c>
      <c r="GG31" s="353">
        <f>IF(P31="課税事業者（一般課税）",INT(EJ31*10/110),0)</f>
        <v>0</v>
      </c>
      <c r="GH31" s="286">
        <f t="shared" si="56"/>
        <v>0</v>
      </c>
      <c r="GI31" s="285">
        <f t="shared" si="118"/>
        <v>0</v>
      </c>
      <c r="GJ31" s="282">
        <f t="shared" si="119"/>
        <v>0</v>
      </c>
      <c r="GK31" s="230">
        <f>IF(P31="課税事業者（一般課税）",INT(FC31*10/110),0)</f>
        <v>0</v>
      </c>
      <c r="GL31" s="288">
        <f t="shared" si="58"/>
        <v>0</v>
      </c>
      <c r="GM31" s="694"/>
    </row>
    <row r="32" spans="1:195" ht="20.100000000000001" customHeight="1" thickBot="1">
      <c r="A32" s="668"/>
      <c r="B32" s="522"/>
      <c r="C32" s="669"/>
      <c r="D32" s="673"/>
      <c r="E32" s="322" t="s">
        <v>135</v>
      </c>
      <c r="F32" s="675"/>
      <c r="G32" s="770"/>
      <c r="H32" s="497"/>
      <c r="I32" s="697"/>
      <c r="J32" s="699"/>
      <c r="K32" s="552"/>
      <c r="L32" s="541"/>
      <c r="M32" s="554"/>
      <c r="N32" s="449" t="e">
        <f t="shared" si="14"/>
        <v>#DIV/0!</v>
      </c>
      <c r="O32" s="690"/>
      <c r="P32" s="537"/>
      <c r="Q32" s="537"/>
      <c r="R32" s="91"/>
      <c r="S32" s="80" t="str">
        <f>IF(U32="","",VLOOKUP(L31,'リスト（けさない）'!$X$3:$Y$29,2,0))</f>
        <v/>
      </c>
      <c r="T32" s="75">
        <f t="shared" si="75"/>
        <v>0</v>
      </c>
      <c r="U32" s="91"/>
      <c r="V32" s="81">
        <f t="shared" si="0"/>
        <v>0</v>
      </c>
      <c r="W32" s="79"/>
      <c r="X32" s="85">
        <f t="shared" si="76"/>
        <v>0</v>
      </c>
      <c r="Y32" s="83">
        <f t="shared" si="1"/>
        <v>0</v>
      </c>
      <c r="Z32" s="394">
        <f>IF(Q31="初 年 度",Y32,0)</f>
        <v>0</v>
      </c>
      <c r="AA32" s="439">
        <f>IF(Q31="次 年 度",Y32,0)</f>
        <v>0</v>
      </c>
      <c r="AB32" s="475"/>
      <c r="AC32" s="126" t="s">
        <v>208</v>
      </c>
      <c r="AD32" s="75">
        <f t="shared" si="77"/>
        <v>0</v>
      </c>
      <c r="AE32" s="424"/>
      <c r="AF32" s="388"/>
      <c r="AG32" s="91"/>
      <c r="AH32" s="94">
        <f t="shared" si="78"/>
        <v>0</v>
      </c>
      <c r="AI32" s="96">
        <f>IF(AG31&gt;0,INT((AG32-FM32)/2),AF32-FM32)</f>
        <v>0</v>
      </c>
      <c r="AJ32" s="96">
        <f>IF(Q31="初 年 度",AI32,0)</f>
        <v>0</v>
      </c>
      <c r="AK32" s="99">
        <f>IF(Q31="次 年 度",AI32,0)</f>
        <v>0</v>
      </c>
      <c r="AL32" s="91"/>
      <c r="AM32" s="81" t="str">
        <f>IF(AO32="","",VLOOKUP(L31,'リスト（けさない）'!$AA$3:$AB$29,2,0))</f>
        <v/>
      </c>
      <c r="AN32" s="94">
        <f t="shared" si="79"/>
        <v>0</v>
      </c>
      <c r="AO32" s="424"/>
      <c r="AP32" s="106">
        <f t="shared" si="2"/>
        <v>0</v>
      </c>
      <c r="AQ32" s="91"/>
      <c r="AR32" s="110">
        <f t="shared" si="80"/>
        <v>0</v>
      </c>
      <c r="AS32" s="334">
        <f t="shared" si="67"/>
        <v>0</v>
      </c>
      <c r="AT32" s="334">
        <f>IF(Q31="初 年 度",AS32,0)</f>
        <v>0</v>
      </c>
      <c r="AU32" s="337">
        <f>IF(Q31="次 年 度",AS32,0)</f>
        <v>0</v>
      </c>
      <c r="AV32" s="475"/>
      <c r="AW32" s="126" t="s">
        <v>208</v>
      </c>
      <c r="AX32" s="94">
        <f t="shared" si="81"/>
        <v>0</v>
      </c>
      <c r="AY32" s="101"/>
      <c r="AZ32" s="370"/>
      <c r="BA32" s="91"/>
      <c r="BB32" s="96">
        <f t="shared" si="82"/>
        <v>0</v>
      </c>
      <c r="BC32" s="80">
        <f t="shared" si="61"/>
        <v>0</v>
      </c>
      <c r="BD32" s="83">
        <f>IF(Q31="初 年 度",BC32,0)</f>
        <v>0</v>
      </c>
      <c r="BE32" s="120">
        <f>IF(Q31="次 年 度",BC32,0)</f>
        <v>0</v>
      </c>
      <c r="BF32" s="475"/>
      <c r="BG32" s="126" t="s">
        <v>208</v>
      </c>
      <c r="BH32" s="94">
        <f t="shared" si="83"/>
        <v>0</v>
      </c>
      <c r="BI32" s="101"/>
      <c r="BJ32" s="370"/>
      <c r="BK32" s="91"/>
      <c r="BL32" s="94">
        <f t="shared" si="84"/>
        <v>0</v>
      </c>
      <c r="BM32" s="83">
        <f t="shared" si="68"/>
        <v>0</v>
      </c>
      <c r="BN32" s="83">
        <f>IF(Q31="初 年 度",BM32,0)</f>
        <v>0</v>
      </c>
      <c r="BO32" s="120">
        <f>IF(Q31="次 年 度",BM32,0)</f>
        <v>0</v>
      </c>
      <c r="BP32" s="475"/>
      <c r="BQ32" s="126" t="s">
        <v>208</v>
      </c>
      <c r="BR32" s="94">
        <f t="shared" si="85"/>
        <v>0</v>
      </c>
      <c r="BS32" s="101"/>
      <c r="BT32" s="370"/>
      <c r="BU32" s="91"/>
      <c r="BV32" s="94">
        <f t="shared" si="86"/>
        <v>0</v>
      </c>
      <c r="BW32" s="83">
        <f t="shared" si="69"/>
        <v>0</v>
      </c>
      <c r="BX32" s="83">
        <f>IF(Q31="初 年 度",BW32,0)</f>
        <v>0</v>
      </c>
      <c r="BY32" s="120">
        <f>IF(Q31="次 年 度",BW32,0)</f>
        <v>0</v>
      </c>
      <c r="BZ32" s="475"/>
      <c r="CA32" s="126" t="s">
        <v>208</v>
      </c>
      <c r="CB32" s="94">
        <f t="shared" si="87"/>
        <v>0</v>
      </c>
      <c r="CC32" s="101"/>
      <c r="CD32" s="370"/>
      <c r="CE32" s="91"/>
      <c r="CF32" s="96">
        <f t="shared" si="88"/>
        <v>0</v>
      </c>
      <c r="CG32" s="83">
        <f t="shared" si="62"/>
        <v>0</v>
      </c>
      <c r="CH32" s="83">
        <f>IF(Q31="初 年 度",CG32,0)</f>
        <v>0</v>
      </c>
      <c r="CI32" s="120">
        <f>IF(Q31="次 年 度",CG32,0)</f>
        <v>0</v>
      </c>
      <c r="CJ32" s="69">
        <f t="shared" si="89"/>
        <v>0</v>
      </c>
      <c r="CK32" s="81">
        <f t="shared" si="90"/>
        <v>0</v>
      </c>
      <c r="CL32" s="81">
        <f t="shared" si="91"/>
        <v>0</v>
      </c>
      <c r="CM32" s="85">
        <f t="shared" si="92"/>
        <v>0</v>
      </c>
      <c r="CN32" s="81">
        <f t="shared" si="93"/>
        <v>0</v>
      </c>
      <c r="CO32" s="132">
        <f t="shared" si="94"/>
        <v>0</v>
      </c>
      <c r="CP32" s="475"/>
      <c r="CQ32" s="81" t="str">
        <f>IF(CS32="","",VLOOKUP(L31,'リスト（けさない）'!$AD$3:$AE$29,2,0))</f>
        <v/>
      </c>
      <c r="CR32" s="75">
        <f t="shared" si="95"/>
        <v>0</v>
      </c>
      <c r="CS32" s="101"/>
      <c r="CT32" s="81">
        <f t="shared" si="96"/>
        <v>0</v>
      </c>
      <c r="CU32" s="91"/>
      <c r="CV32" s="81">
        <f t="shared" si="97"/>
        <v>0</v>
      </c>
      <c r="CW32" s="80">
        <f t="shared" si="70"/>
        <v>0</v>
      </c>
      <c r="CX32" s="83">
        <f>IF(Q31="初 年 度",CW32,0)</f>
        <v>0</v>
      </c>
      <c r="CY32" s="120">
        <f>IF(Q31="次 年 度",CW32,0)</f>
        <v>0</v>
      </c>
      <c r="CZ32" s="475"/>
      <c r="DA32" s="126" t="s">
        <v>208</v>
      </c>
      <c r="DB32" s="75">
        <f t="shared" si="98"/>
        <v>0</v>
      </c>
      <c r="DC32" s="101"/>
      <c r="DD32" s="370"/>
      <c r="DE32" s="91"/>
      <c r="DF32" s="96">
        <f t="shared" si="99"/>
        <v>0</v>
      </c>
      <c r="DG32" s="83">
        <f t="shared" si="64"/>
        <v>0</v>
      </c>
      <c r="DH32" s="83">
        <f>IF(Q31="初 年 度",DG32,0)</f>
        <v>0</v>
      </c>
      <c r="DI32" s="120">
        <f>IF(Q31="次 年 度",DG32,0)</f>
        <v>0</v>
      </c>
      <c r="DJ32" s="475"/>
      <c r="DK32" s="126" t="s">
        <v>208</v>
      </c>
      <c r="DL32" s="75">
        <f t="shared" si="100"/>
        <v>0</v>
      </c>
      <c r="DM32" s="101"/>
      <c r="DN32" s="370"/>
      <c r="DO32" s="91"/>
      <c r="DP32" s="94">
        <f t="shared" si="101"/>
        <v>0</v>
      </c>
      <c r="DQ32" s="83">
        <f t="shared" si="71"/>
        <v>0</v>
      </c>
      <c r="DR32" s="83">
        <f>IF(Q31="初 年 度",DQ32,0)</f>
        <v>0</v>
      </c>
      <c r="DS32" s="120">
        <f>IF(Q31="次 年 度",DQ32,0)</f>
        <v>0</v>
      </c>
      <c r="DT32" s="475"/>
      <c r="DU32" s="126" t="s">
        <v>208</v>
      </c>
      <c r="DV32" s="75">
        <f t="shared" si="102"/>
        <v>0</v>
      </c>
      <c r="DW32" s="101"/>
      <c r="DX32" s="370"/>
      <c r="DY32" s="91"/>
      <c r="DZ32" s="96">
        <f t="shared" si="103"/>
        <v>0</v>
      </c>
      <c r="EA32" s="83">
        <f t="shared" si="65"/>
        <v>0</v>
      </c>
      <c r="EB32" s="83">
        <f>IF(Q31="初 年 度",EA32,0)</f>
        <v>0</v>
      </c>
      <c r="EC32" s="120">
        <f>IF(Q31="次 年 度",EA32,0)</f>
        <v>0</v>
      </c>
      <c r="ED32" s="475"/>
      <c r="EE32" s="126" t="s">
        <v>208</v>
      </c>
      <c r="EF32" s="75">
        <f t="shared" si="104"/>
        <v>0</v>
      </c>
      <c r="EG32" s="101"/>
      <c r="EH32" s="370"/>
      <c r="EI32" s="91"/>
      <c r="EJ32" s="94">
        <f t="shared" si="105"/>
        <v>0</v>
      </c>
      <c r="EK32" s="83">
        <f t="shared" si="72"/>
        <v>0</v>
      </c>
      <c r="EL32" s="83">
        <f>IF(Q31="初 年 度",EK32,0)</f>
        <v>0</v>
      </c>
      <c r="EM32" s="120">
        <f>IF(Q31="次 年 度",EK32,0)</f>
        <v>0</v>
      </c>
      <c r="EN32" s="69">
        <f t="shared" si="106"/>
        <v>0</v>
      </c>
      <c r="EO32" s="83">
        <f t="shared" si="40"/>
        <v>0</v>
      </c>
      <c r="EP32" s="85">
        <f t="shared" si="107"/>
        <v>0</v>
      </c>
      <c r="EQ32" s="85">
        <f t="shared" si="108"/>
        <v>0</v>
      </c>
      <c r="ER32" s="85">
        <f t="shared" si="109"/>
        <v>0</v>
      </c>
      <c r="ES32" s="119">
        <f t="shared" si="110"/>
        <v>0</v>
      </c>
      <c r="ET32" s="138">
        <f t="shared" si="7"/>
        <v>0</v>
      </c>
      <c r="EU32" s="123">
        <f t="shared" si="8"/>
        <v>0</v>
      </c>
      <c r="EV32" s="85">
        <f t="shared" si="9"/>
        <v>0</v>
      </c>
      <c r="EW32" s="85">
        <f t="shared" si="10"/>
        <v>0</v>
      </c>
      <c r="EX32" s="81">
        <f t="shared" si="11"/>
        <v>0</v>
      </c>
      <c r="EY32" s="120">
        <f t="shared" si="12"/>
        <v>0</v>
      </c>
      <c r="EZ32" s="71">
        <f>IF(L31="ブルーベリー（普通栽培）",0,220)</f>
        <v>220</v>
      </c>
      <c r="FA32" s="80">
        <f>IF(L31="ブルーベリー（普通栽培）",0,T32+AD32+AN32)</f>
        <v>0</v>
      </c>
      <c r="FB32" s="83">
        <f>IF(L31="ブルーベリー（普通栽培）",0,U32+AE32+AO32)</f>
        <v>0</v>
      </c>
      <c r="FC32" s="83">
        <f t="shared" si="111"/>
        <v>0</v>
      </c>
      <c r="FD32" s="117">
        <f t="shared" si="41"/>
        <v>0</v>
      </c>
      <c r="FE32" s="117">
        <f>IF(Q31="初 年 度",FC32-GK32,0)</f>
        <v>0</v>
      </c>
      <c r="FF32" s="118">
        <f>IF(Q31="次 年 度",FC32-GK32,0)</f>
        <v>0</v>
      </c>
      <c r="FG32" s="138">
        <f t="shared" si="112"/>
        <v>0</v>
      </c>
      <c r="FH32" s="85">
        <f t="shared" si="113"/>
        <v>0</v>
      </c>
      <c r="FI32" s="85">
        <f t="shared" si="114"/>
        <v>0</v>
      </c>
      <c r="FJ32" s="132">
        <f t="shared" si="115"/>
        <v>0</v>
      </c>
      <c r="FK32" s="314">
        <f>IF(P31="課税事業者（一般課税）",INT(V32*10/110)+INT(W32*10/110),0)</f>
        <v>0</v>
      </c>
      <c r="FL32" s="93">
        <f t="shared" si="13"/>
        <v>0</v>
      </c>
      <c r="FM32" s="103">
        <f>IF(P31="課税事業者（一般課税）",INT(AG32*0.0909090909090909),0)</f>
        <v>0</v>
      </c>
      <c r="FN32" s="341">
        <f t="shared" si="46"/>
        <v>0</v>
      </c>
      <c r="FO32" s="350">
        <f>IF(P31="課税事業者（一般課税）",INT(AP32*10/110)+INT(AQ32*10/110),0)</f>
        <v>0</v>
      </c>
      <c r="FP32" s="116">
        <f t="shared" si="116"/>
        <v>0</v>
      </c>
      <c r="FQ32" s="347">
        <f>IF(P31="課税事業者（一般課税）",INT(BA32*10/110),0)</f>
        <v>0</v>
      </c>
      <c r="FR32" s="93">
        <f t="shared" si="48"/>
        <v>0</v>
      </c>
      <c r="FS32" s="355">
        <f>IF(P31="課税事業者（一般課税）",INT(BL32*10/110),0)</f>
        <v>0</v>
      </c>
      <c r="FT32" s="104">
        <f t="shared" si="49"/>
        <v>0</v>
      </c>
      <c r="FU32" s="355">
        <f>IF(P31="課税事業者（一般課税）",INT(BV32*10/110),0)</f>
        <v>0</v>
      </c>
      <c r="FV32" s="116">
        <f t="shared" si="50"/>
        <v>0</v>
      </c>
      <c r="FW32" s="355">
        <f>IF(P31="課税事業者（一般課税）",INT(CF32*10/110),0)</f>
        <v>0</v>
      </c>
      <c r="FX32" s="104">
        <f t="shared" si="51"/>
        <v>0</v>
      </c>
      <c r="FY32" s="347">
        <f>IF(P31="課税事業者（一般課税）",INT(CT32*10/110)+INT(CU32*10/110),0)</f>
        <v>0</v>
      </c>
      <c r="FZ32" s="93">
        <f t="shared" si="117"/>
        <v>0</v>
      </c>
      <c r="GA32" s="355">
        <f>IF(P31="課税事業者（一般課税）",INT(DF32*10/110),0)</f>
        <v>0</v>
      </c>
      <c r="GB32" s="104">
        <f t="shared" si="53"/>
        <v>0</v>
      </c>
      <c r="GC32" s="354">
        <f>IF(P31="課税事業者（一般課税）",INT(DL32*10/110),0)</f>
        <v>0</v>
      </c>
      <c r="GD32" s="93">
        <f t="shared" si="54"/>
        <v>0</v>
      </c>
      <c r="GE32" s="355">
        <f>IF(P31="課税事業者（一般課税）",INT(DZ32*10/110),0)</f>
        <v>0</v>
      </c>
      <c r="GF32" s="116">
        <f t="shared" si="55"/>
        <v>0</v>
      </c>
      <c r="GG32" s="354">
        <f>IF(P31="課税事業者（一般課税）",INT(EJ32*10/110),0)</f>
        <v>0</v>
      </c>
      <c r="GH32" s="116">
        <f t="shared" si="56"/>
        <v>0</v>
      </c>
      <c r="GI32" s="114">
        <f t="shared" si="118"/>
        <v>0</v>
      </c>
      <c r="GJ32" s="93">
        <f t="shared" si="119"/>
        <v>0</v>
      </c>
      <c r="GK32" s="355">
        <f>IF(P31="課税事業者（一般課税）",INT(FC32*10/110),0)</f>
        <v>0</v>
      </c>
      <c r="GL32" s="139">
        <f t="shared" si="58"/>
        <v>0</v>
      </c>
      <c r="GM32" s="695"/>
    </row>
    <row r="33" spans="1:195" ht="20.100000000000001" customHeight="1">
      <c r="A33" s="667" t="str">
        <f t="shared" ref="A33" si="124">+A31</f>
        <v>北海道</v>
      </c>
      <c r="B33" s="521"/>
      <c r="C33" s="629">
        <f t="shared" si="59"/>
        <v>10</v>
      </c>
      <c r="D33" s="685"/>
      <c r="E33" s="317" t="s">
        <v>253</v>
      </c>
      <c r="F33" s="680"/>
      <c r="G33" s="771">
        <f>+'申請用入力(①本体) '!G33:G34</f>
        <v>0</v>
      </c>
      <c r="H33" s="697"/>
      <c r="I33" s="543"/>
      <c r="J33" s="698"/>
      <c r="K33" s="684"/>
      <c r="L33" s="683"/>
      <c r="M33" s="762"/>
      <c r="N33" s="446" t="e">
        <f t="shared" si="14"/>
        <v>#DIV/0!</v>
      </c>
      <c r="O33" s="689" t="str">
        <f>IF(L33="","",VLOOKUP(L33,'リスト（けさない）'!$Q$3:$R$29,2,0))</f>
        <v/>
      </c>
      <c r="P33" s="700"/>
      <c r="Q33" s="700"/>
      <c r="R33" s="473"/>
      <c r="S33" s="251" t="str">
        <f>IF(U33="","",VLOOKUP(L33,'リスト（けさない）'!$X$3:$Y$29,2,0))</f>
        <v/>
      </c>
      <c r="T33" s="243">
        <f t="shared" si="75"/>
        <v>0</v>
      </c>
      <c r="U33" s="255"/>
      <c r="V33" s="245">
        <f t="shared" si="0"/>
        <v>0</v>
      </c>
      <c r="W33" s="246"/>
      <c r="X33" s="247">
        <f t="shared" si="76"/>
        <v>0</v>
      </c>
      <c r="Y33" s="253">
        <f t="shared" si="1"/>
        <v>0</v>
      </c>
      <c r="Z33" s="332">
        <f>IF(Q33="初 年 度",Y33,0)</f>
        <v>0</v>
      </c>
      <c r="AA33" s="438">
        <f>IF(Q33="次 年 度",Y33,0)</f>
        <v>0</v>
      </c>
      <c r="AB33" s="476"/>
      <c r="AC33" s="124" t="s">
        <v>133</v>
      </c>
      <c r="AD33" s="243">
        <f t="shared" si="77"/>
        <v>0</v>
      </c>
      <c r="AE33" s="425"/>
      <c r="AF33" s="388"/>
      <c r="AG33" s="255"/>
      <c r="AH33" s="248">
        <f t="shared" si="78"/>
        <v>0</v>
      </c>
      <c r="AI33" s="339">
        <f>IF(AG33&gt;0,INT((AG33-FM33)/2),AF33-FM33)</f>
        <v>0</v>
      </c>
      <c r="AJ33" s="335">
        <f>IF(Q33="初 年 度",AI33,0)</f>
        <v>0</v>
      </c>
      <c r="AK33" s="336">
        <f>IF(Q33="次 年 度",AI33,0)</f>
        <v>0</v>
      </c>
      <c r="AL33" s="473"/>
      <c r="AM33" s="245" t="str">
        <f>IF(AO33="","",VLOOKUP(L33,'リスト（けさない）'!$AA$3:$AB$29,2,0))</f>
        <v/>
      </c>
      <c r="AN33" s="248">
        <f t="shared" si="79"/>
        <v>0</v>
      </c>
      <c r="AO33" s="425"/>
      <c r="AP33" s="257">
        <f t="shared" si="2"/>
        <v>0</v>
      </c>
      <c r="AQ33" s="255"/>
      <c r="AR33" s="258">
        <f t="shared" si="80"/>
        <v>0</v>
      </c>
      <c r="AS33" s="338">
        <f t="shared" si="67"/>
        <v>0</v>
      </c>
      <c r="AT33" s="332">
        <f>IF(Q33="初 年 度",AS33,0)</f>
        <v>0</v>
      </c>
      <c r="AU33" s="333">
        <f>IF(Q33="次 年 度",AS33,0)</f>
        <v>0</v>
      </c>
      <c r="AV33" s="476"/>
      <c r="AW33" s="124" t="s">
        <v>208</v>
      </c>
      <c r="AX33" s="248">
        <f t="shared" si="81"/>
        <v>0</v>
      </c>
      <c r="AY33" s="244"/>
      <c r="AZ33" s="369"/>
      <c r="BA33" s="255"/>
      <c r="BB33" s="254">
        <f t="shared" si="82"/>
        <v>0</v>
      </c>
      <c r="BC33" s="338">
        <f t="shared" si="61"/>
        <v>0</v>
      </c>
      <c r="BD33" s="332">
        <f>IF(Q33="初 年 度",BC33,0)</f>
        <v>0</v>
      </c>
      <c r="BE33" s="333">
        <f>IF(Q33="次 年 度",BC33,0)</f>
        <v>0</v>
      </c>
      <c r="BF33" s="476"/>
      <c r="BG33" s="124" t="s">
        <v>208</v>
      </c>
      <c r="BH33" s="248">
        <f t="shared" si="83"/>
        <v>0</v>
      </c>
      <c r="BI33" s="244"/>
      <c r="BJ33" s="369"/>
      <c r="BK33" s="255"/>
      <c r="BL33" s="248">
        <f t="shared" si="84"/>
        <v>0</v>
      </c>
      <c r="BM33" s="339">
        <f t="shared" si="68"/>
        <v>0</v>
      </c>
      <c r="BN33" s="335">
        <f>IF(Q33="初 年 度",BM33,0)</f>
        <v>0</v>
      </c>
      <c r="BO33" s="336">
        <f>IF(Q33="次 年 度",BM33,0)</f>
        <v>0</v>
      </c>
      <c r="BP33" s="476"/>
      <c r="BQ33" s="124" t="s">
        <v>208</v>
      </c>
      <c r="BR33" s="248">
        <f t="shared" si="85"/>
        <v>0</v>
      </c>
      <c r="BS33" s="244"/>
      <c r="BT33" s="369"/>
      <c r="BU33" s="88"/>
      <c r="BV33" s="95">
        <f t="shared" si="86"/>
        <v>0</v>
      </c>
      <c r="BW33" s="339">
        <f t="shared" si="69"/>
        <v>0</v>
      </c>
      <c r="BX33" s="335">
        <f>IF(Q33="初 年 度",BW33,0)</f>
        <v>0</v>
      </c>
      <c r="BY33" s="336">
        <f>IF(Q33="次 年 度",BW33,0)</f>
        <v>0</v>
      </c>
      <c r="BZ33" s="476"/>
      <c r="CA33" s="124" t="s">
        <v>208</v>
      </c>
      <c r="CB33" s="248">
        <f t="shared" si="87"/>
        <v>0</v>
      </c>
      <c r="CC33" s="244"/>
      <c r="CD33" s="369"/>
      <c r="CE33" s="255"/>
      <c r="CF33" s="254">
        <f t="shared" si="88"/>
        <v>0</v>
      </c>
      <c r="CG33" s="338">
        <f t="shared" si="62"/>
        <v>0</v>
      </c>
      <c r="CH33" s="332">
        <f>IF(Q33="初 年 度",CG33,0)</f>
        <v>0</v>
      </c>
      <c r="CI33" s="333">
        <f>IF(Q33="次 年 度",CG33,0)</f>
        <v>0</v>
      </c>
      <c r="CJ33" s="256">
        <f t="shared" si="89"/>
        <v>0</v>
      </c>
      <c r="CK33" s="245">
        <f t="shared" si="90"/>
        <v>0</v>
      </c>
      <c r="CL33" s="245">
        <f t="shared" si="91"/>
        <v>0</v>
      </c>
      <c r="CM33" s="247">
        <f t="shared" si="92"/>
        <v>0</v>
      </c>
      <c r="CN33" s="245">
        <f t="shared" si="93"/>
        <v>0</v>
      </c>
      <c r="CO33" s="266">
        <f t="shared" si="94"/>
        <v>0</v>
      </c>
      <c r="CP33" s="476"/>
      <c r="CQ33" s="245" t="str">
        <f>IF(CS33="","",VLOOKUP(L33,'リスト（けさない）'!$AD$3:$AE$29,2,0))</f>
        <v/>
      </c>
      <c r="CR33" s="243">
        <f t="shared" si="95"/>
        <v>0</v>
      </c>
      <c r="CS33" s="244"/>
      <c r="CT33" s="245">
        <f t="shared" si="96"/>
        <v>0</v>
      </c>
      <c r="CU33" s="255"/>
      <c r="CV33" s="245">
        <f t="shared" si="97"/>
        <v>0</v>
      </c>
      <c r="CW33" s="339">
        <f t="shared" si="70"/>
        <v>0</v>
      </c>
      <c r="CX33" s="335">
        <f>IF(Q33="初 年 度",CW33,0)</f>
        <v>0</v>
      </c>
      <c r="CY33" s="336">
        <f>IF(Q33="次 年 度",CW33,0)</f>
        <v>0</v>
      </c>
      <c r="CZ33" s="476"/>
      <c r="DA33" s="124" t="s">
        <v>133</v>
      </c>
      <c r="DB33" s="243">
        <f t="shared" si="98"/>
        <v>0</v>
      </c>
      <c r="DC33" s="244"/>
      <c r="DD33" s="369"/>
      <c r="DE33" s="255"/>
      <c r="DF33" s="254">
        <f t="shared" si="99"/>
        <v>0</v>
      </c>
      <c r="DG33" s="338">
        <f t="shared" si="64"/>
        <v>0</v>
      </c>
      <c r="DH33" s="332">
        <f>IF(Q33="初 年 度",DG33,0)</f>
        <v>0</v>
      </c>
      <c r="DI33" s="333">
        <f>IF(Q33="次 年 度",DG33,0)</f>
        <v>0</v>
      </c>
      <c r="DJ33" s="476"/>
      <c r="DK33" s="458" t="s">
        <v>133</v>
      </c>
      <c r="DL33" s="243">
        <f t="shared" si="100"/>
        <v>0</v>
      </c>
      <c r="DM33" s="244"/>
      <c r="DN33" s="369"/>
      <c r="DO33" s="255"/>
      <c r="DP33" s="248">
        <f t="shared" si="101"/>
        <v>0</v>
      </c>
      <c r="DQ33" s="339">
        <f t="shared" si="71"/>
        <v>0</v>
      </c>
      <c r="DR33" s="335">
        <f>IF(Q33="初 年 度",DQ33,0)</f>
        <v>0</v>
      </c>
      <c r="DS33" s="336">
        <f>IF(Q33="次 年 度",DQ33,0)</f>
        <v>0</v>
      </c>
      <c r="DT33" s="476"/>
      <c r="DU33" s="458" t="s">
        <v>133</v>
      </c>
      <c r="DV33" s="243">
        <f t="shared" si="102"/>
        <v>0</v>
      </c>
      <c r="DW33" s="244"/>
      <c r="DX33" s="369"/>
      <c r="DY33" s="255"/>
      <c r="DZ33" s="254">
        <f t="shared" si="103"/>
        <v>0</v>
      </c>
      <c r="EA33" s="338">
        <f t="shared" si="65"/>
        <v>0</v>
      </c>
      <c r="EB33" s="332">
        <f>IF(Q33="初 年 度",EA33,0)</f>
        <v>0</v>
      </c>
      <c r="EC33" s="333">
        <f>IF(Q33="次 年 度",EA33,0)</f>
        <v>0</v>
      </c>
      <c r="ED33" s="476"/>
      <c r="EE33" s="458" t="s">
        <v>133</v>
      </c>
      <c r="EF33" s="243">
        <f t="shared" si="104"/>
        <v>0</v>
      </c>
      <c r="EG33" s="244"/>
      <c r="EH33" s="369"/>
      <c r="EI33" s="255"/>
      <c r="EJ33" s="248">
        <f t="shared" si="105"/>
        <v>0</v>
      </c>
      <c r="EK33" s="339">
        <f t="shared" si="72"/>
        <v>0</v>
      </c>
      <c r="EL33" s="335">
        <f>IF(Q33="初 年 度",EK33,0)</f>
        <v>0</v>
      </c>
      <c r="EM33" s="336">
        <f>IF(Q33="次 年 度",EK33,0)</f>
        <v>0</v>
      </c>
      <c r="EN33" s="256">
        <f t="shared" si="106"/>
        <v>0</v>
      </c>
      <c r="EO33" s="247">
        <f t="shared" si="40"/>
        <v>0</v>
      </c>
      <c r="EP33" s="247">
        <f t="shared" si="107"/>
        <v>0</v>
      </c>
      <c r="EQ33" s="247">
        <f t="shared" si="108"/>
        <v>0</v>
      </c>
      <c r="ER33" s="247">
        <f t="shared" si="109"/>
        <v>0</v>
      </c>
      <c r="ES33" s="259">
        <f t="shared" si="110"/>
        <v>0</v>
      </c>
      <c r="ET33" s="272">
        <f t="shared" si="7"/>
        <v>0</v>
      </c>
      <c r="EU33" s="264">
        <f t="shared" si="8"/>
        <v>0</v>
      </c>
      <c r="EV33" s="247">
        <f t="shared" si="9"/>
        <v>0</v>
      </c>
      <c r="EW33" s="247">
        <f t="shared" si="10"/>
        <v>0</v>
      </c>
      <c r="EX33" s="245">
        <f t="shared" si="11"/>
        <v>0</v>
      </c>
      <c r="EY33" s="268">
        <f t="shared" si="12"/>
        <v>0</v>
      </c>
      <c r="EZ33" s="383">
        <f>IF(L33="ブルーベリー（普通栽培）",0,220)</f>
        <v>220</v>
      </c>
      <c r="FA33" s="247">
        <f>IF(L33="ブルーベリー（普通栽培）",0,T33+AD33+AN33)</f>
        <v>0</v>
      </c>
      <c r="FB33" s="247">
        <f>IF(L33="ブルーベリー（普通栽培）",0,U33+AE33+AO33)</f>
        <v>0</v>
      </c>
      <c r="FC33" s="253">
        <f t="shared" si="111"/>
        <v>0</v>
      </c>
      <c r="FD33" s="247">
        <f t="shared" si="41"/>
        <v>0</v>
      </c>
      <c r="FE33" s="247">
        <f>IF(Q33="初 年 度",FC33-GK33,0)</f>
        <v>0</v>
      </c>
      <c r="FF33" s="259">
        <f>IF(Q33="次 年 度",FC33-GK33,0)</f>
        <v>0</v>
      </c>
      <c r="FG33" s="135">
        <f t="shared" si="112"/>
        <v>0</v>
      </c>
      <c r="FH33" s="82">
        <f t="shared" si="113"/>
        <v>0</v>
      </c>
      <c r="FI33" s="82">
        <f t="shared" si="114"/>
        <v>0</v>
      </c>
      <c r="FJ33" s="129">
        <f t="shared" si="115"/>
        <v>0</v>
      </c>
      <c r="FK33" s="228">
        <f>IF(P33="課税事業者（一般課税）",INT(V33*10/110)+INT(W33*10/110),0)</f>
        <v>0</v>
      </c>
      <c r="FL33" s="277">
        <f t="shared" si="13"/>
        <v>0</v>
      </c>
      <c r="FM33" s="278">
        <f>IF(P33="課税事業者（一般課税）",INT(AG33*0.0909090909090909),0)</f>
        <v>0</v>
      </c>
      <c r="FN33" s="342">
        <f t="shared" si="46"/>
        <v>0</v>
      </c>
      <c r="FO33" s="232">
        <f>IF(P33="課税事業者（一般課税）",INT(AP33*10/110)+INT(AQ33*10/110),0)</f>
        <v>0</v>
      </c>
      <c r="FP33" s="281">
        <f t="shared" si="116"/>
        <v>0</v>
      </c>
      <c r="FQ33" s="340">
        <f>IF(P33="課税事業者（一般課税）",INT(BA33*10/110),0)</f>
        <v>0</v>
      </c>
      <c r="FR33" s="277">
        <f t="shared" si="48"/>
        <v>0</v>
      </c>
      <c r="FS33" s="230">
        <f>IF(P33="課税事業者（一般課税）",INT(BL33*10/110),0)</f>
        <v>0</v>
      </c>
      <c r="FT33" s="279">
        <f t="shared" si="49"/>
        <v>0</v>
      </c>
      <c r="FU33" s="230">
        <f>IF(P33="課税事業者（一般課税）",INT(BV33*10/110),0)</f>
        <v>0</v>
      </c>
      <c r="FV33" s="281">
        <f t="shared" si="50"/>
        <v>0</v>
      </c>
      <c r="FW33" s="230">
        <f>IF(P33="課税事業者（一般課税）",INT(CF33*10/110),0)</f>
        <v>0</v>
      </c>
      <c r="FX33" s="279">
        <f t="shared" si="51"/>
        <v>0</v>
      </c>
      <c r="FY33" s="340">
        <f>IF(P33="課税事業者（一般課税）",INT(CT33*10/110)+INT(CU33*10/110),0)</f>
        <v>0</v>
      </c>
      <c r="FZ33" s="277">
        <f t="shared" si="117"/>
        <v>0</v>
      </c>
      <c r="GA33" s="230">
        <f>IF(P33="課税事業者（一般課税）",INT(DF33*10/110),0)</f>
        <v>0</v>
      </c>
      <c r="GB33" s="279">
        <f t="shared" si="53"/>
        <v>0</v>
      </c>
      <c r="GC33" s="353">
        <f>IF(P33="課税事業者（一般課税）",INT(DP33*10/110),0)</f>
        <v>0</v>
      </c>
      <c r="GD33" s="277">
        <f t="shared" si="54"/>
        <v>0</v>
      </c>
      <c r="GE33" s="230">
        <f>IF(P33="課税事業者（一般課税）",INT(DZ33*10/110),0)</f>
        <v>0</v>
      </c>
      <c r="GF33" s="281">
        <f t="shared" si="55"/>
        <v>0</v>
      </c>
      <c r="GG33" s="353">
        <f>IF(P33="課税事業者（一般課税）",INT(EJ33*10/110),0)</f>
        <v>0</v>
      </c>
      <c r="GH33" s="281">
        <f t="shared" si="56"/>
        <v>0</v>
      </c>
      <c r="GI33" s="280">
        <f t="shared" si="118"/>
        <v>0</v>
      </c>
      <c r="GJ33" s="277">
        <f t="shared" si="119"/>
        <v>0</v>
      </c>
      <c r="GK33" s="230">
        <f>IF(P33="課税事業者（一般課税）",INT(FC33*10/110),0)</f>
        <v>0</v>
      </c>
      <c r="GL33" s="287">
        <f t="shared" si="58"/>
        <v>0</v>
      </c>
      <c r="GM33" s="694"/>
    </row>
    <row r="34" spans="1:195" ht="20.100000000000001" customHeight="1">
      <c r="A34" s="668"/>
      <c r="B34" s="522"/>
      <c r="C34" s="669"/>
      <c r="D34" s="673"/>
      <c r="E34" s="322" t="s">
        <v>135</v>
      </c>
      <c r="F34" s="675"/>
      <c r="G34" s="770"/>
      <c r="H34" s="497"/>
      <c r="I34" s="697"/>
      <c r="J34" s="699"/>
      <c r="K34" s="552"/>
      <c r="L34" s="541"/>
      <c r="M34" s="554"/>
      <c r="N34" s="447" t="e">
        <f t="shared" si="14"/>
        <v>#DIV/0!</v>
      </c>
      <c r="O34" s="690"/>
      <c r="P34" s="537"/>
      <c r="Q34" s="537"/>
      <c r="R34" s="89"/>
      <c r="S34" s="80" t="str">
        <f>IF(U34="","",VLOOKUP(L33,'リスト（けさない）'!$X$3:$Y$29,2,0))</f>
        <v/>
      </c>
      <c r="T34" s="74">
        <f t="shared" si="75"/>
        <v>0</v>
      </c>
      <c r="U34" s="89"/>
      <c r="V34" s="80">
        <f t="shared" si="0"/>
        <v>0</v>
      </c>
      <c r="W34" s="78"/>
      <c r="X34" s="83">
        <f t="shared" si="76"/>
        <v>0</v>
      </c>
      <c r="Y34" s="83">
        <f t="shared" si="1"/>
        <v>0</v>
      </c>
      <c r="Z34" s="394">
        <f>IF(Q33="初 年 度",Y34,0)</f>
        <v>0</v>
      </c>
      <c r="AA34" s="439">
        <f>IF(Q33="次 年 度",Y34,0)</f>
        <v>0</v>
      </c>
      <c r="AB34" s="477"/>
      <c r="AC34" s="125" t="s">
        <v>133</v>
      </c>
      <c r="AD34" s="74">
        <f t="shared" si="77"/>
        <v>0</v>
      </c>
      <c r="AE34" s="426"/>
      <c r="AF34" s="388"/>
      <c r="AG34" s="89"/>
      <c r="AH34" s="96">
        <f t="shared" si="78"/>
        <v>0</v>
      </c>
      <c r="AI34" s="96">
        <f>IF(AG33&gt;0,INT((AG34-FM34)/2),AF34-FM34)</f>
        <v>0</v>
      </c>
      <c r="AJ34" s="96">
        <f>IF(Q33="初 年 度",AI34,0)</f>
        <v>0</v>
      </c>
      <c r="AK34" s="99">
        <f>IF(Q33="次 年 度",AI34,0)</f>
        <v>0</v>
      </c>
      <c r="AL34" s="89"/>
      <c r="AM34" s="80" t="str">
        <f>IF(AO34="","",VLOOKUP(L33,'リスト（けさない）'!$AA$3:$AB$29,2,0))</f>
        <v/>
      </c>
      <c r="AN34" s="96">
        <f t="shared" si="79"/>
        <v>0</v>
      </c>
      <c r="AO34" s="426"/>
      <c r="AP34" s="107">
        <f t="shared" si="2"/>
        <v>0</v>
      </c>
      <c r="AQ34" s="89"/>
      <c r="AR34" s="111">
        <f t="shared" si="80"/>
        <v>0</v>
      </c>
      <c r="AS34" s="334">
        <f t="shared" si="67"/>
        <v>0</v>
      </c>
      <c r="AT34" s="334">
        <f>IF(Q33="初 年 度",AS34,0)</f>
        <v>0</v>
      </c>
      <c r="AU34" s="337">
        <f>IF(Q33="次 年 度",AS34,0)</f>
        <v>0</v>
      </c>
      <c r="AV34" s="477"/>
      <c r="AW34" s="125" t="s">
        <v>208</v>
      </c>
      <c r="AX34" s="96">
        <f t="shared" si="81"/>
        <v>0</v>
      </c>
      <c r="AY34" s="100"/>
      <c r="AZ34" s="370"/>
      <c r="BA34" s="89"/>
      <c r="BB34" s="96">
        <f t="shared" si="82"/>
        <v>0</v>
      </c>
      <c r="BC34" s="80">
        <f t="shared" si="61"/>
        <v>0</v>
      </c>
      <c r="BD34" s="83">
        <f>IF(Q33="初 年 度",BC34,0)</f>
        <v>0</v>
      </c>
      <c r="BE34" s="120">
        <f>IF(Q33="次 年 度",BC34,0)</f>
        <v>0</v>
      </c>
      <c r="BF34" s="477"/>
      <c r="BG34" s="125" t="s">
        <v>208</v>
      </c>
      <c r="BH34" s="96">
        <f t="shared" si="83"/>
        <v>0</v>
      </c>
      <c r="BI34" s="100"/>
      <c r="BJ34" s="370"/>
      <c r="BK34" s="89"/>
      <c r="BL34" s="96">
        <f t="shared" si="84"/>
        <v>0</v>
      </c>
      <c r="BM34" s="83">
        <f t="shared" si="68"/>
        <v>0</v>
      </c>
      <c r="BN34" s="83">
        <f>IF(Q33="初 年 度",BM34,0)</f>
        <v>0</v>
      </c>
      <c r="BO34" s="120">
        <f>IF(Q33="次 年 度",BM34,0)</f>
        <v>0</v>
      </c>
      <c r="BP34" s="477"/>
      <c r="BQ34" s="125" t="s">
        <v>208</v>
      </c>
      <c r="BR34" s="96">
        <f t="shared" si="85"/>
        <v>0</v>
      </c>
      <c r="BS34" s="100"/>
      <c r="BT34" s="370"/>
      <c r="BU34" s="89"/>
      <c r="BV34" s="96">
        <f t="shared" si="86"/>
        <v>0</v>
      </c>
      <c r="BW34" s="83">
        <f t="shared" si="69"/>
        <v>0</v>
      </c>
      <c r="BX34" s="83">
        <f>IF(Q33="初 年 度",BW34,0)</f>
        <v>0</v>
      </c>
      <c r="BY34" s="120">
        <f>IF(Q33="次 年 度",BW34,0)</f>
        <v>0</v>
      </c>
      <c r="BZ34" s="477"/>
      <c r="CA34" s="125" t="s">
        <v>228</v>
      </c>
      <c r="CB34" s="96">
        <f t="shared" si="87"/>
        <v>0</v>
      </c>
      <c r="CC34" s="100"/>
      <c r="CD34" s="370"/>
      <c r="CE34" s="89"/>
      <c r="CF34" s="96">
        <f t="shared" si="88"/>
        <v>0</v>
      </c>
      <c r="CG34" s="83">
        <f t="shared" si="62"/>
        <v>0</v>
      </c>
      <c r="CH34" s="83">
        <f>IF(Q33="初 年 度",CG34,0)</f>
        <v>0</v>
      </c>
      <c r="CI34" s="120">
        <f>IF(Q33="次 年 度",CG34,0)</f>
        <v>0</v>
      </c>
      <c r="CJ34" s="71">
        <f t="shared" si="89"/>
        <v>0</v>
      </c>
      <c r="CK34" s="80">
        <f t="shared" si="90"/>
        <v>0</v>
      </c>
      <c r="CL34" s="80">
        <f t="shared" si="91"/>
        <v>0</v>
      </c>
      <c r="CM34" s="83">
        <f t="shared" si="92"/>
        <v>0</v>
      </c>
      <c r="CN34" s="80">
        <f t="shared" si="93"/>
        <v>0</v>
      </c>
      <c r="CO34" s="130">
        <f t="shared" si="94"/>
        <v>0</v>
      </c>
      <c r="CP34" s="477"/>
      <c r="CQ34" s="80" t="str">
        <f>IF(CS34="","",VLOOKUP(L33,'リスト（けさない）'!$AD$3:$AE$29,2,0))</f>
        <v/>
      </c>
      <c r="CR34" s="74">
        <f t="shared" si="95"/>
        <v>0</v>
      </c>
      <c r="CS34" s="100"/>
      <c r="CT34" s="80">
        <f t="shared" si="96"/>
        <v>0</v>
      </c>
      <c r="CU34" s="89"/>
      <c r="CV34" s="80">
        <f t="shared" si="97"/>
        <v>0</v>
      </c>
      <c r="CW34" s="80">
        <f t="shared" si="70"/>
        <v>0</v>
      </c>
      <c r="CX34" s="83">
        <f>IF(Q33="初 年 度",CW34,0)</f>
        <v>0</v>
      </c>
      <c r="CY34" s="120">
        <f>IF(Q33="次 年 度",CW34,0)</f>
        <v>0</v>
      </c>
      <c r="CZ34" s="477"/>
      <c r="DA34" s="125" t="s">
        <v>133</v>
      </c>
      <c r="DB34" s="74">
        <f t="shared" si="98"/>
        <v>0</v>
      </c>
      <c r="DC34" s="100"/>
      <c r="DD34" s="370"/>
      <c r="DE34" s="89"/>
      <c r="DF34" s="96">
        <f t="shared" si="99"/>
        <v>0</v>
      </c>
      <c r="DG34" s="83">
        <f t="shared" si="64"/>
        <v>0</v>
      </c>
      <c r="DH34" s="83">
        <f>IF(Q33="初 年 度",DG34,0)</f>
        <v>0</v>
      </c>
      <c r="DI34" s="120">
        <f>IF(Q33="次 年 度",DG34,0)</f>
        <v>0</v>
      </c>
      <c r="DJ34" s="477"/>
      <c r="DK34" s="125" t="s">
        <v>133</v>
      </c>
      <c r="DL34" s="74">
        <f t="shared" si="100"/>
        <v>0</v>
      </c>
      <c r="DM34" s="100"/>
      <c r="DN34" s="370"/>
      <c r="DO34" s="89"/>
      <c r="DP34" s="96">
        <f t="shared" si="101"/>
        <v>0</v>
      </c>
      <c r="DQ34" s="83">
        <f t="shared" si="71"/>
        <v>0</v>
      </c>
      <c r="DR34" s="83">
        <f>IF(Q33="初 年 度",DQ34,0)</f>
        <v>0</v>
      </c>
      <c r="DS34" s="120">
        <f>IF(Q33="次 年 度",DQ34,0)</f>
        <v>0</v>
      </c>
      <c r="DT34" s="477"/>
      <c r="DU34" s="125" t="s">
        <v>133</v>
      </c>
      <c r="DV34" s="74">
        <f t="shared" si="102"/>
        <v>0</v>
      </c>
      <c r="DW34" s="100"/>
      <c r="DX34" s="370"/>
      <c r="DY34" s="89"/>
      <c r="DZ34" s="96">
        <f t="shared" si="103"/>
        <v>0</v>
      </c>
      <c r="EA34" s="83">
        <f t="shared" si="65"/>
        <v>0</v>
      </c>
      <c r="EB34" s="83">
        <f>IF(Q33="初 年 度",EA34,0)</f>
        <v>0</v>
      </c>
      <c r="EC34" s="120">
        <f>IF(Q33="次 年 度",EA34,0)</f>
        <v>0</v>
      </c>
      <c r="ED34" s="477"/>
      <c r="EE34" s="125" t="s">
        <v>133</v>
      </c>
      <c r="EF34" s="74">
        <f t="shared" si="104"/>
        <v>0</v>
      </c>
      <c r="EG34" s="100"/>
      <c r="EH34" s="370"/>
      <c r="EI34" s="89"/>
      <c r="EJ34" s="96">
        <f t="shared" si="105"/>
        <v>0</v>
      </c>
      <c r="EK34" s="83">
        <f t="shared" si="72"/>
        <v>0</v>
      </c>
      <c r="EL34" s="83">
        <f>IF(Q33="初 年 度",EK34,0)</f>
        <v>0</v>
      </c>
      <c r="EM34" s="120">
        <f>IF(Q33="次 年 度",EK34,0)</f>
        <v>0</v>
      </c>
      <c r="EN34" s="71">
        <f t="shared" si="106"/>
        <v>0</v>
      </c>
      <c r="EO34" s="83">
        <f t="shared" si="40"/>
        <v>0</v>
      </c>
      <c r="EP34" s="83">
        <f t="shared" si="107"/>
        <v>0</v>
      </c>
      <c r="EQ34" s="83">
        <f t="shared" si="108"/>
        <v>0</v>
      </c>
      <c r="ER34" s="83">
        <f t="shared" si="109"/>
        <v>0</v>
      </c>
      <c r="ES34" s="120">
        <f t="shared" si="110"/>
        <v>0</v>
      </c>
      <c r="ET34" s="136">
        <f t="shared" si="7"/>
        <v>0</v>
      </c>
      <c r="EU34" s="122">
        <f t="shared" si="8"/>
        <v>0</v>
      </c>
      <c r="EV34" s="83">
        <f t="shared" si="9"/>
        <v>0</v>
      </c>
      <c r="EW34" s="83">
        <f t="shared" si="10"/>
        <v>0</v>
      </c>
      <c r="EX34" s="80">
        <f t="shared" si="11"/>
        <v>0</v>
      </c>
      <c r="EY34" s="120">
        <f t="shared" si="12"/>
        <v>0</v>
      </c>
      <c r="EZ34" s="71">
        <f>IF(L33="ブルーベリー（普通栽培）",0,220)</f>
        <v>220</v>
      </c>
      <c r="FA34" s="80">
        <f>IF(L33="ブルーベリー（普通栽培）",0,T34+AD34+AN34)</f>
        <v>0</v>
      </c>
      <c r="FB34" s="83">
        <f>IF(L33="ブルーベリー（普通栽培）",0,U34+AE34+AO34)</f>
        <v>0</v>
      </c>
      <c r="FC34" s="83">
        <f t="shared" si="111"/>
        <v>0</v>
      </c>
      <c r="FD34" s="239">
        <f t="shared" si="41"/>
        <v>0</v>
      </c>
      <c r="FE34" s="117">
        <f>IF(Q33="初 年 度",FC34-GK34,0)</f>
        <v>0</v>
      </c>
      <c r="FF34" s="118">
        <f>IF(Q33="次 年 度",FC34-GK34,0)</f>
        <v>0</v>
      </c>
      <c r="FG34" s="136">
        <f t="shared" si="112"/>
        <v>0</v>
      </c>
      <c r="FH34" s="83">
        <f t="shared" si="113"/>
        <v>0</v>
      </c>
      <c r="FI34" s="83">
        <f t="shared" si="114"/>
        <v>0</v>
      </c>
      <c r="FJ34" s="130">
        <f t="shared" si="115"/>
        <v>0</v>
      </c>
      <c r="FK34" s="314">
        <f>IF(P33="課税事業者（一般課税）",INT(V34*10/110)+INT(W34*10/110),0)</f>
        <v>0</v>
      </c>
      <c r="FL34" s="92">
        <f t="shared" si="13"/>
        <v>0</v>
      </c>
      <c r="FM34" s="102">
        <f>IF(P33="課税事業者（一般課税）",INT(AG34*0.0909090909090909),0)</f>
        <v>0</v>
      </c>
      <c r="FN34" s="343">
        <f t="shared" si="46"/>
        <v>0</v>
      </c>
      <c r="FO34" s="350">
        <f>IF(P33="課税事業者（一般課税）",INT(AP34*10/110)+INT(AQ34*10/110),0)</f>
        <v>0</v>
      </c>
      <c r="FP34" s="115">
        <f t="shared" si="116"/>
        <v>0</v>
      </c>
      <c r="FQ34" s="347">
        <f>IF(P33="課税事業者（一般課税）",INT(BA34*10/110),0)</f>
        <v>0</v>
      </c>
      <c r="FR34" s="92">
        <f t="shared" si="48"/>
        <v>0</v>
      </c>
      <c r="FS34" s="355">
        <f>IF(P33="課税事業者（一般課税）",INT(BL34*10/110),0)</f>
        <v>0</v>
      </c>
      <c r="FT34" s="105">
        <f t="shared" si="49"/>
        <v>0</v>
      </c>
      <c r="FU34" s="355">
        <f>IF(P33="課税事業者（一般課税）",INT(BV34*10/110),0)</f>
        <v>0</v>
      </c>
      <c r="FV34" s="115">
        <f t="shared" si="50"/>
        <v>0</v>
      </c>
      <c r="FW34" s="355">
        <f>IF(P33="課税事業者（一般課税）",INT(CF34*10/110),0)</f>
        <v>0</v>
      </c>
      <c r="FX34" s="105">
        <f t="shared" si="51"/>
        <v>0</v>
      </c>
      <c r="FY34" s="347">
        <f>IF(P33="課税事業者（一般課税）",INT(CT34*10/110)+INT(CU34*10/110),0)</f>
        <v>0</v>
      </c>
      <c r="FZ34" s="92">
        <f t="shared" si="117"/>
        <v>0</v>
      </c>
      <c r="GA34" s="355">
        <f>IF(P33="課税事業者（一般課税）",INT(DF34*10/110),0)</f>
        <v>0</v>
      </c>
      <c r="GB34" s="105">
        <f t="shared" si="53"/>
        <v>0</v>
      </c>
      <c r="GC34" s="354">
        <f>IF(P33="課税事業者（一般課税）",INT(DL34*10/110),0)</f>
        <v>0</v>
      </c>
      <c r="GD34" s="92">
        <f t="shared" si="54"/>
        <v>0</v>
      </c>
      <c r="GE34" s="355">
        <f>IF(P33="課税事業者（一般課税）",INT(DZ34*10/110),0)</f>
        <v>0</v>
      </c>
      <c r="GF34" s="115">
        <f t="shared" si="55"/>
        <v>0</v>
      </c>
      <c r="GG34" s="354">
        <f>IF(P33="課税事業者（一般課税）",INT(EJ34*10/110),0)</f>
        <v>0</v>
      </c>
      <c r="GH34" s="115">
        <f t="shared" si="56"/>
        <v>0</v>
      </c>
      <c r="GI34" s="113">
        <f t="shared" si="118"/>
        <v>0</v>
      </c>
      <c r="GJ34" s="92">
        <f t="shared" si="119"/>
        <v>0</v>
      </c>
      <c r="GK34" s="355">
        <f>IF(P33="課税事業者（一般課税）",INT(FC34*10/110),0)</f>
        <v>0</v>
      </c>
      <c r="GL34" s="140">
        <f t="shared" si="58"/>
        <v>0</v>
      </c>
      <c r="GM34" s="695"/>
    </row>
    <row r="35" spans="1:195" ht="20.100000000000001" customHeight="1">
      <c r="A35" s="667" t="str">
        <f t="shared" ref="A35" si="125">+A33</f>
        <v>北海道</v>
      </c>
      <c r="B35" s="521"/>
      <c r="C35" s="629">
        <f t="shared" si="59"/>
        <v>11</v>
      </c>
      <c r="D35" s="685"/>
      <c r="E35" s="317" t="s">
        <v>253</v>
      </c>
      <c r="F35" s="680"/>
      <c r="G35" s="771">
        <f>+'申請用入力(①本体) '!G35:G36</f>
        <v>0</v>
      </c>
      <c r="H35" s="697"/>
      <c r="I35" s="543"/>
      <c r="J35" s="698"/>
      <c r="K35" s="684"/>
      <c r="L35" s="683"/>
      <c r="M35" s="762"/>
      <c r="N35" s="448" t="e">
        <f t="shared" si="14"/>
        <v>#DIV/0!</v>
      </c>
      <c r="O35" s="689" t="str">
        <f>IF(L35="","",VLOOKUP(L35,'リスト（けさない）'!$Q$3:$R$29,2,0))</f>
        <v/>
      </c>
      <c r="P35" s="700"/>
      <c r="Q35" s="700"/>
      <c r="R35" s="473"/>
      <c r="S35" s="251" t="str">
        <f>IF(U35="","",VLOOKUP(L35,'リスト（けさない）'!$X$3:$Y$29,2,0))</f>
        <v/>
      </c>
      <c r="T35" s="243">
        <f t="shared" si="75"/>
        <v>0</v>
      </c>
      <c r="U35" s="255"/>
      <c r="V35" s="245">
        <f t="shared" si="0"/>
        <v>0</v>
      </c>
      <c r="W35" s="246"/>
      <c r="X35" s="247">
        <f t="shared" si="76"/>
        <v>0</v>
      </c>
      <c r="Y35" s="253">
        <f t="shared" si="1"/>
        <v>0</v>
      </c>
      <c r="Z35" s="332">
        <f>IF(Q35="初 年 度",Y35,0)</f>
        <v>0</v>
      </c>
      <c r="AA35" s="438">
        <f>IF(Q35="次 年 度",Y35,0)</f>
        <v>0</v>
      </c>
      <c r="AB35" s="476"/>
      <c r="AC35" s="124" t="s">
        <v>208</v>
      </c>
      <c r="AD35" s="243">
        <f t="shared" si="77"/>
        <v>0</v>
      </c>
      <c r="AE35" s="425"/>
      <c r="AF35" s="388"/>
      <c r="AG35" s="255"/>
      <c r="AH35" s="248">
        <f t="shared" si="78"/>
        <v>0</v>
      </c>
      <c r="AI35" s="339">
        <f>IF(AG35&gt;0,INT((AG35-FM35)/2),AF35-FM35)</f>
        <v>0</v>
      </c>
      <c r="AJ35" s="335">
        <f>IF(Q35="初 年 度",AI35,0)</f>
        <v>0</v>
      </c>
      <c r="AK35" s="336">
        <f>IF(Q35="次 年 度",AI35,0)</f>
        <v>0</v>
      </c>
      <c r="AL35" s="473"/>
      <c r="AM35" s="245" t="str">
        <f>IF(AO35="","",VLOOKUP(L35,'リスト（けさない）'!$AA$3:$AB$29,2,0))</f>
        <v/>
      </c>
      <c r="AN35" s="248">
        <f t="shared" si="79"/>
        <v>0</v>
      </c>
      <c r="AO35" s="425"/>
      <c r="AP35" s="257">
        <f t="shared" si="2"/>
        <v>0</v>
      </c>
      <c r="AQ35" s="255"/>
      <c r="AR35" s="258">
        <f t="shared" si="80"/>
        <v>0</v>
      </c>
      <c r="AS35" s="338">
        <f t="shared" si="67"/>
        <v>0</v>
      </c>
      <c r="AT35" s="332">
        <f>IF(Q35="初 年 度",AS35,0)</f>
        <v>0</v>
      </c>
      <c r="AU35" s="333">
        <f>IF(Q35="次 年 度",AS35,0)</f>
        <v>0</v>
      </c>
      <c r="AV35" s="476"/>
      <c r="AW35" s="124" t="s">
        <v>208</v>
      </c>
      <c r="AX35" s="248">
        <f t="shared" si="81"/>
        <v>0</v>
      </c>
      <c r="AY35" s="244"/>
      <c r="AZ35" s="369"/>
      <c r="BA35" s="255"/>
      <c r="BB35" s="254">
        <f t="shared" si="82"/>
        <v>0</v>
      </c>
      <c r="BC35" s="338">
        <f t="shared" si="61"/>
        <v>0</v>
      </c>
      <c r="BD35" s="332">
        <f>IF(Q35="初 年 度",BC35,0)</f>
        <v>0</v>
      </c>
      <c r="BE35" s="333">
        <f>IF(Q35="次 年 度",BC35,0)</f>
        <v>0</v>
      </c>
      <c r="BF35" s="476"/>
      <c r="BG35" s="124" t="s">
        <v>208</v>
      </c>
      <c r="BH35" s="248">
        <f t="shared" si="83"/>
        <v>0</v>
      </c>
      <c r="BI35" s="244"/>
      <c r="BJ35" s="369"/>
      <c r="BK35" s="255"/>
      <c r="BL35" s="248">
        <f t="shared" si="84"/>
        <v>0</v>
      </c>
      <c r="BM35" s="339">
        <f t="shared" si="68"/>
        <v>0</v>
      </c>
      <c r="BN35" s="335">
        <f>IF(Q35="初 年 度",BM35,0)</f>
        <v>0</v>
      </c>
      <c r="BO35" s="336">
        <f>IF(Q35="次 年 度",BM35,0)</f>
        <v>0</v>
      </c>
      <c r="BP35" s="476"/>
      <c r="BQ35" s="124" t="s">
        <v>208</v>
      </c>
      <c r="BR35" s="248">
        <f t="shared" si="85"/>
        <v>0</v>
      </c>
      <c r="BS35" s="244"/>
      <c r="BT35" s="369"/>
      <c r="BU35" s="88"/>
      <c r="BV35" s="95">
        <f t="shared" si="86"/>
        <v>0</v>
      </c>
      <c r="BW35" s="339">
        <f t="shared" si="69"/>
        <v>0</v>
      </c>
      <c r="BX35" s="335">
        <f>IF(Q35="初 年 度",BW35,0)</f>
        <v>0</v>
      </c>
      <c r="BY35" s="336">
        <f>IF(Q35="次 年 度",BW35,0)</f>
        <v>0</v>
      </c>
      <c r="BZ35" s="476"/>
      <c r="CA35" s="124" t="s">
        <v>208</v>
      </c>
      <c r="CB35" s="248">
        <f t="shared" si="87"/>
        <v>0</v>
      </c>
      <c r="CC35" s="244"/>
      <c r="CD35" s="369"/>
      <c r="CE35" s="255"/>
      <c r="CF35" s="254">
        <f t="shared" si="88"/>
        <v>0</v>
      </c>
      <c r="CG35" s="338">
        <f t="shared" si="62"/>
        <v>0</v>
      </c>
      <c r="CH35" s="332">
        <f>IF(Q35="初 年 度",CG35,0)</f>
        <v>0</v>
      </c>
      <c r="CI35" s="333">
        <f>IF(Q35="次 年 度",CG35,0)</f>
        <v>0</v>
      </c>
      <c r="CJ35" s="256">
        <f t="shared" si="89"/>
        <v>0</v>
      </c>
      <c r="CK35" s="245">
        <f t="shared" si="90"/>
        <v>0</v>
      </c>
      <c r="CL35" s="245">
        <f t="shared" si="91"/>
        <v>0</v>
      </c>
      <c r="CM35" s="247">
        <f t="shared" si="92"/>
        <v>0</v>
      </c>
      <c r="CN35" s="245">
        <f t="shared" si="93"/>
        <v>0</v>
      </c>
      <c r="CO35" s="266">
        <f t="shared" si="94"/>
        <v>0</v>
      </c>
      <c r="CP35" s="476"/>
      <c r="CQ35" s="251" t="str">
        <f>IF(CS35="","",VLOOKUP(L35,'リスト（けさない）'!$AD$3:$AE$29,2,0))</f>
        <v/>
      </c>
      <c r="CR35" s="267">
        <f t="shared" si="95"/>
        <v>0</v>
      </c>
      <c r="CS35" s="244"/>
      <c r="CT35" s="245">
        <f t="shared" si="96"/>
        <v>0</v>
      </c>
      <c r="CU35" s="255"/>
      <c r="CV35" s="245">
        <f t="shared" si="97"/>
        <v>0</v>
      </c>
      <c r="CW35" s="339">
        <f t="shared" si="70"/>
        <v>0</v>
      </c>
      <c r="CX35" s="335">
        <f>IF(Q35="初 年 度",CW35,0)</f>
        <v>0</v>
      </c>
      <c r="CY35" s="336">
        <f>IF(Q35="次 年 度",CW35,0)</f>
        <v>0</v>
      </c>
      <c r="CZ35" s="476"/>
      <c r="DA35" s="124" t="s">
        <v>208</v>
      </c>
      <c r="DB35" s="267">
        <f t="shared" si="98"/>
        <v>0</v>
      </c>
      <c r="DC35" s="244"/>
      <c r="DD35" s="369"/>
      <c r="DE35" s="255"/>
      <c r="DF35" s="254">
        <f t="shared" si="99"/>
        <v>0</v>
      </c>
      <c r="DG35" s="338">
        <f t="shared" si="64"/>
        <v>0</v>
      </c>
      <c r="DH35" s="332">
        <f>IF(Q35="初 年 度",DG35,0)</f>
        <v>0</v>
      </c>
      <c r="DI35" s="333">
        <f>IF(Q35="次 年 度",DG35,0)</f>
        <v>0</v>
      </c>
      <c r="DJ35" s="476"/>
      <c r="DK35" s="458" t="s">
        <v>208</v>
      </c>
      <c r="DL35" s="267">
        <f t="shared" si="100"/>
        <v>0</v>
      </c>
      <c r="DM35" s="244"/>
      <c r="DN35" s="369"/>
      <c r="DO35" s="255"/>
      <c r="DP35" s="248">
        <f t="shared" si="101"/>
        <v>0</v>
      </c>
      <c r="DQ35" s="339">
        <f t="shared" si="71"/>
        <v>0</v>
      </c>
      <c r="DR35" s="335">
        <f>IF(Q35="初 年 度",DQ35,0)</f>
        <v>0</v>
      </c>
      <c r="DS35" s="336">
        <f>IF(Q35="次 年 度",DQ35,0)</f>
        <v>0</v>
      </c>
      <c r="DT35" s="476"/>
      <c r="DU35" s="458" t="s">
        <v>208</v>
      </c>
      <c r="DV35" s="267">
        <f t="shared" si="102"/>
        <v>0</v>
      </c>
      <c r="DW35" s="244"/>
      <c r="DX35" s="369"/>
      <c r="DY35" s="255"/>
      <c r="DZ35" s="254">
        <f t="shared" si="103"/>
        <v>0</v>
      </c>
      <c r="EA35" s="338">
        <f t="shared" si="65"/>
        <v>0</v>
      </c>
      <c r="EB35" s="332">
        <f>IF(Q35="初 年 度",EA35,0)</f>
        <v>0</v>
      </c>
      <c r="EC35" s="333">
        <f>IF(Q35="次 年 度",EA35,0)</f>
        <v>0</v>
      </c>
      <c r="ED35" s="476"/>
      <c r="EE35" s="458" t="s">
        <v>208</v>
      </c>
      <c r="EF35" s="267">
        <f t="shared" si="104"/>
        <v>0</v>
      </c>
      <c r="EG35" s="244"/>
      <c r="EH35" s="369"/>
      <c r="EI35" s="255"/>
      <c r="EJ35" s="248">
        <f t="shared" si="105"/>
        <v>0</v>
      </c>
      <c r="EK35" s="339">
        <f t="shared" si="72"/>
        <v>0</v>
      </c>
      <c r="EL35" s="335">
        <f>IF(Q35="初 年 度",EK35,0)</f>
        <v>0</v>
      </c>
      <c r="EM35" s="336">
        <f>IF(Q35="次 年 度",EK35,0)</f>
        <v>0</v>
      </c>
      <c r="EN35" s="256">
        <f t="shared" si="106"/>
        <v>0</v>
      </c>
      <c r="EO35" s="247">
        <f t="shared" si="40"/>
        <v>0</v>
      </c>
      <c r="EP35" s="247">
        <f t="shared" si="107"/>
        <v>0</v>
      </c>
      <c r="EQ35" s="247">
        <f t="shared" si="108"/>
        <v>0</v>
      </c>
      <c r="ER35" s="247">
        <f t="shared" si="109"/>
        <v>0</v>
      </c>
      <c r="ES35" s="259">
        <f t="shared" si="110"/>
        <v>0</v>
      </c>
      <c r="ET35" s="272">
        <f t="shared" si="7"/>
        <v>0</v>
      </c>
      <c r="EU35" s="264">
        <f t="shared" si="8"/>
        <v>0</v>
      </c>
      <c r="EV35" s="247">
        <f t="shared" si="9"/>
        <v>0</v>
      </c>
      <c r="EW35" s="247">
        <f t="shared" si="10"/>
        <v>0</v>
      </c>
      <c r="EX35" s="245">
        <f t="shared" si="11"/>
        <v>0</v>
      </c>
      <c r="EY35" s="268">
        <f t="shared" si="12"/>
        <v>0</v>
      </c>
      <c r="EZ35" s="383">
        <f>IF(L35="ブルーベリー（普通栽培）",0,220)</f>
        <v>220</v>
      </c>
      <c r="FA35" s="247">
        <f>IF(L35="ブルーベリー（普通栽培）",0,T35+AD35+AN35)</f>
        <v>0</v>
      </c>
      <c r="FB35" s="247">
        <f>IF(L35="ブルーベリー（普通栽培）",0,U35+AE35+AO35)</f>
        <v>0</v>
      </c>
      <c r="FC35" s="253">
        <f t="shared" si="111"/>
        <v>0</v>
      </c>
      <c r="FD35" s="253">
        <f t="shared" si="41"/>
        <v>0</v>
      </c>
      <c r="FE35" s="247">
        <f>IF(Q35="初 年 度",FC35-GK35,0)</f>
        <v>0</v>
      </c>
      <c r="FF35" s="259">
        <f>IF(Q35="次 年 度",FC35-GK35,0)</f>
        <v>0</v>
      </c>
      <c r="FG35" s="135">
        <f t="shared" si="112"/>
        <v>0</v>
      </c>
      <c r="FH35" s="82">
        <f t="shared" si="113"/>
        <v>0</v>
      </c>
      <c r="FI35" s="82">
        <f t="shared" si="114"/>
        <v>0</v>
      </c>
      <c r="FJ35" s="129">
        <f t="shared" si="115"/>
        <v>0</v>
      </c>
      <c r="FK35" s="228">
        <f>IF(P35="課税事業者（一般課税）",INT(V35*10/110)+INT(W35*10/110),0)</f>
        <v>0</v>
      </c>
      <c r="FL35" s="277">
        <f t="shared" si="13"/>
        <v>0</v>
      </c>
      <c r="FM35" s="278">
        <f>IF(P35="課税事業者（一般課税）",INT(AG35*0.0909090909090909),0)</f>
        <v>0</v>
      </c>
      <c r="FN35" s="342">
        <f t="shared" si="46"/>
        <v>0</v>
      </c>
      <c r="FO35" s="232">
        <f>IF(P35="課税事業者（一般課税）",INT(AP35*10/110)+INT(AQ35*10/110),0)</f>
        <v>0</v>
      </c>
      <c r="FP35" s="281">
        <f t="shared" si="116"/>
        <v>0</v>
      </c>
      <c r="FQ35" s="340">
        <f>IF(P35="課税事業者（一般課税）",INT(BA35*10/110),0)</f>
        <v>0</v>
      </c>
      <c r="FR35" s="277">
        <f t="shared" si="48"/>
        <v>0</v>
      </c>
      <c r="FS35" s="230">
        <f>IF(P35="課税事業者（一般課税）",INT(BL35*10/110),0)</f>
        <v>0</v>
      </c>
      <c r="FT35" s="281">
        <f t="shared" si="49"/>
        <v>0</v>
      </c>
      <c r="FU35" s="230">
        <f>IF(P35="課税事業者（一般課税）",INT(BV35*10/110),0)</f>
        <v>0</v>
      </c>
      <c r="FV35" s="281">
        <f t="shared" si="50"/>
        <v>0</v>
      </c>
      <c r="FW35" s="230">
        <f>IF(P35="課税事業者（一般課税）",INT(CF35*10/110),0)</f>
        <v>0</v>
      </c>
      <c r="FX35" s="279">
        <f t="shared" si="51"/>
        <v>0</v>
      </c>
      <c r="FY35" s="340">
        <f>IF(P35="課税事業者（一般課税）",INT(CT35*10/110)+INT(CU35*10/110),0)</f>
        <v>0</v>
      </c>
      <c r="FZ35" s="277">
        <f t="shared" si="117"/>
        <v>0</v>
      </c>
      <c r="GA35" s="230">
        <f>IF(P35="課税事業者（一般課税）",INT(DF35*10/110),0)</f>
        <v>0</v>
      </c>
      <c r="GB35" s="279">
        <f t="shared" si="53"/>
        <v>0</v>
      </c>
      <c r="GC35" s="353">
        <f>IF(P35="課税事業者（一般課税）",INT(DP35*10/110),0)</f>
        <v>0</v>
      </c>
      <c r="GD35" s="277">
        <f t="shared" si="54"/>
        <v>0</v>
      </c>
      <c r="GE35" s="230">
        <f>IF(P35="課税事業者（一般課税）",INT(DZ35*10/110),0)</f>
        <v>0</v>
      </c>
      <c r="GF35" s="281">
        <f t="shared" si="55"/>
        <v>0</v>
      </c>
      <c r="GG35" s="353">
        <f>IF(P35="課税事業者（一般課税）",INT(EJ35*10/110),0)</f>
        <v>0</v>
      </c>
      <c r="GH35" s="281">
        <f t="shared" si="56"/>
        <v>0</v>
      </c>
      <c r="GI35" s="280">
        <f t="shared" si="118"/>
        <v>0</v>
      </c>
      <c r="GJ35" s="277">
        <f t="shared" si="119"/>
        <v>0</v>
      </c>
      <c r="GK35" s="230">
        <f>IF(P35="課税事業者（一般課税）",INT(FC35*10/110),0)</f>
        <v>0</v>
      </c>
      <c r="GL35" s="287">
        <f t="shared" si="58"/>
        <v>0</v>
      </c>
      <c r="GM35" s="694"/>
    </row>
    <row r="36" spans="1:195" ht="20.100000000000001" customHeight="1">
      <c r="A36" s="668"/>
      <c r="B36" s="522"/>
      <c r="C36" s="669"/>
      <c r="D36" s="673"/>
      <c r="E36" s="320" t="s">
        <v>135</v>
      </c>
      <c r="F36" s="675"/>
      <c r="G36" s="770"/>
      <c r="H36" s="497"/>
      <c r="I36" s="697"/>
      <c r="J36" s="699"/>
      <c r="K36" s="552"/>
      <c r="L36" s="541"/>
      <c r="M36" s="554"/>
      <c r="N36" s="447" t="e">
        <f t="shared" si="14"/>
        <v>#DIV/0!</v>
      </c>
      <c r="O36" s="690"/>
      <c r="P36" s="537"/>
      <c r="Q36" s="537"/>
      <c r="R36" s="89"/>
      <c r="S36" s="80" t="str">
        <f>IF(U36="","",VLOOKUP(L35,'リスト（けさない）'!$X$3:$Y$29,2,0))</f>
        <v/>
      </c>
      <c r="T36" s="74">
        <f t="shared" si="75"/>
        <v>0</v>
      </c>
      <c r="U36" s="89"/>
      <c r="V36" s="80">
        <f t="shared" si="0"/>
        <v>0</v>
      </c>
      <c r="W36" s="78"/>
      <c r="X36" s="83">
        <f t="shared" si="76"/>
        <v>0</v>
      </c>
      <c r="Y36" s="83">
        <f t="shared" si="1"/>
        <v>0</v>
      </c>
      <c r="Z36" s="394">
        <f>IF(Q35="初 年 度",Y36,0)</f>
        <v>0</v>
      </c>
      <c r="AA36" s="439">
        <f>IF(Q35="次 年 度",Y36,0)</f>
        <v>0</v>
      </c>
      <c r="AB36" s="477"/>
      <c r="AC36" s="125" t="s">
        <v>208</v>
      </c>
      <c r="AD36" s="74">
        <f t="shared" si="77"/>
        <v>0</v>
      </c>
      <c r="AE36" s="426"/>
      <c r="AF36" s="388"/>
      <c r="AG36" s="89"/>
      <c r="AH36" s="96">
        <f t="shared" si="78"/>
        <v>0</v>
      </c>
      <c r="AI36" s="96">
        <f>IF(AG35&gt;0,INT((AG36-FM36)/2),AF36-FM36)</f>
        <v>0</v>
      </c>
      <c r="AJ36" s="96">
        <f>IF(Q35="初 年 度",AI36,0)</f>
        <v>0</v>
      </c>
      <c r="AK36" s="99">
        <f>IF(Q35="次 年 度",AI36,0)</f>
        <v>0</v>
      </c>
      <c r="AL36" s="89"/>
      <c r="AM36" s="80" t="str">
        <f>IF(AO36="","",VLOOKUP(L35,'リスト（けさない）'!$AA$3:$AB$29,2,0))</f>
        <v/>
      </c>
      <c r="AN36" s="96">
        <f t="shared" si="79"/>
        <v>0</v>
      </c>
      <c r="AO36" s="426"/>
      <c r="AP36" s="107">
        <f t="shared" si="2"/>
        <v>0</v>
      </c>
      <c r="AQ36" s="89"/>
      <c r="AR36" s="111">
        <f t="shared" si="80"/>
        <v>0</v>
      </c>
      <c r="AS36" s="334">
        <f t="shared" si="67"/>
        <v>0</v>
      </c>
      <c r="AT36" s="334">
        <f>IF(Q35="初 年 度",AS36,0)</f>
        <v>0</v>
      </c>
      <c r="AU36" s="337">
        <f>IF(Q35="次 年 度",AS36,0)</f>
        <v>0</v>
      </c>
      <c r="AV36" s="477"/>
      <c r="AW36" s="125" t="s">
        <v>208</v>
      </c>
      <c r="AX36" s="96">
        <f t="shared" si="81"/>
        <v>0</v>
      </c>
      <c r="AY36" s="100"/>
      <c r="AZ36" s="370"/>
      <c r="BA36" s="89"/>
      <c r="BB36" s="96">
        <f t="shared" si="82"/>
        <v>0</v>
      </c>
      <c r="BC36" s="80">
        <f t="shared" si="61"/>
        <v>0</v>
      </c>
      <c r="BD36" s="83">
        <f>IF(Q35="初 年 度",BC36,0)</f>
        <v>0</v>
      </c>
      <c r="BE36" s="120">
        <f>IF(Q35="次 年 度",BC36,0)</f>
        <v>0</v>
      </c>
      <c r="BF36" s="477"/>
      <c r="BG36" s="125" t="s">
        <v>208</v>
      </c>
      <c r="BH36" s="96">
        <f t="shared" si="83"/>
        <v>0</v>
      </c>
      <c r="BI36" s="100"/>
      <c r="BJ36" s="370"/>
      <c r="BK36" s="89"/>
      <c r="BL36" s="96">
        <f t="shared" si="84"/>
        <v>0</v>
      </c>
      <c r="BM36" s="83">
        <f t="shared" si="68"/>
        <v>0</v>
      </c>
      <c r="BN36" s="83">
        <f>IF(Q35="初 年 度",BM36,0)</f>
        <v>0</v>
      </c>
      <c r="BO36" s="120">
        <f>IF(Q35="次 年 度",BM36,0)</f>
        <v>0</v>
      </c>
      <c r="BP36" s="477"/>
      <c r="BQ36" s="125" t="s">
        <v>208</v>
      </c>
      <c r="BR36" s="96">
        <f t="shared" si="85"/>
        <v>0</v>
      </c>
      <c r="BS36" s="100"/>
      <c r="BT36" s="370"/>
      <c r="BU36" s="89"/>
      <c r="BV36" s="96">
        <f t="shared" si="86"/>
        <v>0</v>
      </c>
      <c r="BW36" s="83">
        <f t="shared" si="69"/>
        <v>0</v>
      </c>
      <c r="BX36" s="83">
        <f>IF(Q35="初 年 度",BW36,0)</f>
        <v>0</v>
      </c>
      <c r="BY36" s="120">
        <f>IF(Q35="次 年 度",BW36,0)</f>
        <v>0</v>
      </c>
      <c r="BZ36" s="477"/>
      <c r="CA36" s="125" t="s">
        <v>208</v>
      </c>
      <c r="CB36" s="96">
        <f t="shared" si="87"/>
        <v>0</v>
      </c>
      <c r="CC36" s="100"/>
      <c r="CD36" s="370"/>
      <c r="CE36" s="89"/>
      <c r="CF36" s="96">
        <f t="shared" si="88"/>
        <v>0</v>
      </c>
      <c r="CG36" s="83">
        <f t="shared" si="62"/>
        <v>0</v>
      </c>
      <c r="CH36" s="83">
        <f>IF(Q35="初 年 度",CG36,0)</f>
        <v>0</v>
      </c>
      <c r="CI36" s="120">
        <f>IF(Q35="次 年 度",CG36,0)</f>
        <v>0</v>
      </c>
      <c r="CJ36" s="71">
        <f t="shared" si="89"/>
        <v>0</v>
      </c>
      <c r="CK36" s="80">
        <f t="shared" si="90"/>
        <v>0</v>
      </c>
      <c r="CL36" s="80">
        <f t="shared" si="91"/>
        <v>0</v>
      </c>
      <c r="CM36" s="83">
        <f t="shared" si="92"/>
        <v>0</v>
      </c>
      <c r="CN36" s="80">
        <f t="shared" si="93"/>
        <v>0</v>
      </c>
      <c r="CO36" s="130">
        <f t="shared" si="94"/>
        <v>0</v>
      </c>
      <c r="CP36" s="477"/>
      <c r="CQ36" s="81" t="str">
        <f>IF(CS36="","",VLOOKUP(L35,'リスト（けさない）'!$AD$3:$AE$29,2,0))</f>
        <v/>
      </c>
      <c r="CR36" s="74">
        <f t="shared" si="95"/>
        <v>0</v>
      </c>
      <c r="CS36" s="100"/>
      <c r="CT36" s="80">
        <f t="shared" si="96"/>
        <v>0</v>
      </c>
      <c r="CU36" s="89"/>
      <c r="CV36" s="80">
        <f t="shared" si="97"/>
        <v>0</v>
      </c>
      <c r="CW36" s="80">
        <f t="shared" si="70"/>
        <v>0</v>
      </c>
      <c r="CX36" s="83">
        <f>IF(Q35="初 年 度",CW36,0)</f>
        <v>0</v>
      </c>
      <c r="CY36" s="120">
        <f>IF(Q35="次 年 度",CW36,0)</f>
        <v>0</v>
      </c>
      <c r="CZ36" s="477"/>
      <c r="DA36" s="125" t="s">
        <v>208</v>
      </c>
      <c r="DB36" s="74">
        <f t="shared" si="98"/>
        <v>0</v>
      </c>
      <c r="DC36" s="100"/>
      <c r="DD36" s="370"/>
      <c r="DE36" s="89"/>
      <c r="DF36" s="96">
        <f t="shared" si="99"/>
        <v>0</v>
      </c>
      <c r="DG36" s="83">
        <f t="shared" si="64"/>
        <v>0</v>
      </c>
      <c r="DH36" s="83">
        <f>IF(Q35="初 年 度",DG36,0)</f>
        <v>0</v>
      </c>
      <c r="DI36" s="120">
        <f>IF(Q35="次 年 度",DG36,0)</f>
        <v>0</v>
      </c>
      <c r="DJ36" s="477"/>
      <c r="DK36" s="125" t="s">
        <v>208</v>
      </c>
      <c r="DL36" s="74">
        <f t="shared" si="100"/>
        <v>0</v>
      </c>
      <c r="DM36" s="100"/>
      <c r="DN36" s="370"/>
      <c r="DO36" s="89"/>
      <c r="DP36" s="96">
        <f t="shared" si="101"/>
        <v>0</v>
      </c>
      <c r="DQ36" s="83">
        <f t="shared" si="71"/>
        <v>0</v>
      </c>
      <c r="DR36" s="83">
        <f>IF(Q35="初 年 度",DQ36,0)</f>
        <v>0</v>
      </c>
      <c r="DS36" s="120">
        <f>IF(Q35="次 年 度",DQ36,0)</f>
        <v>0</v>
      </c>
      <c r="DT36" s="477"/>
      <c r="DU36" s="125" t="s">
        <v>208</v>
      </c>
      <c r="DV36" s="74">
        <f t="shared" si="102"/>
        <v>0</v>
      </c>
      <c r="DW36" s="100"/>
      <c r="DX36" s="370"/>
      <c r="DY36" s="89"/>
      <c r="DZ36" s="96">
        <f t="shared" si="103"/>
        <v>0</v>
      </c>
      <c r="EA36" s="83">
        <f t="shared" si="65"/>
        <v>0</v>
      </c>
      <c r="EB36" s="83">
        <f>IF(Q35="初 年 度",EA36,0)</f>
        <v>0</v>
      </c>
      <c r="EC36" s="120">
        <f>IF(Q35="次 年 度",EA36,0)</f>
        <v>0</v>
      </c>
      <c r="ED36" s="477"/>
      <c r="EE36" s="125" t="s">
        <v>208</v>
      </c>
      <c r="EF36" s="74">
        <f t="shared" si="104"/>
        <v>0</v>
      </c>
      <c r="EG36" s="100"/>
      <c r="EH36" s="370"/>
      <c r="EI36" s="89"/>
      <c r="EJ36" s="96">
        <f t="shared" si="105"/>
        <v>0</v>
      </c>
      <c r="EK36" s="83">
        <f t="shared" si="72"/>
        <v>0</v>
      </c>
      <c r="EL36" s="83">
        <f>IF(Q35="初 年 度",EK36,0)</f>
        <v>0</v>
      </c>
      <c r="EM36" s="120">
        <f>IF(Q35="次 年 度",EK36,0)</f>
        <v>0</v>
      </c>
      <c r="EN36" s="71">
        <f t="shared" si="106"/>
        <v>0</v>
      </c>
      <c r="EO36" s="83">
        <f t="shared" si="40"/>
        <v>0</v>
      </c>
      <c r="EP36" s="83">
        <f t="shared" si="107"/>
        <v>0</v>
      </c>
      <c r="EQ36" s="83">
        <f t="shared" si="108"/>
        <v>0</v>
      </c>
      <c r="ER36" s="83">
        <f t="shared" si="109"/>
        <v>0</v>
      </c>
      <c r="ES36" s="120">
        <f t="shared" si="110"/>
        <v>0</v>
      </c>
      <c r="ET36" s="136">
        <f t="shared" si="7"/>
        <v>0</v>
      </c>
      <c r="EU36" s="122">
        <f t="shared" si="8"/>
        <v>0</v>
      </c>
      <c r="EV36" s="83">
        <f t="shared" si="9"/>
        <v>0</v>
      </c>
      <c r="EW36" s="83">
        <f t="shared" si="10"/>
        <v>0</v>
      </c>
      <c r="EX36" s="80">
        <f t="shared" si="11"/>
        <v>0</v>
      </c>
      <c r="EY36" s="120">
        <f t="shared" si="12"/>
        <v>0</v>
      </c>
      <c r="EZ36" s="71">
        <f>IF(L35="ブルーベリー（普通栽培）",0,220)</f>
        <v>220</v>
      </c>
      <c r="FA36" s="80">
        <f>IF(L35="ブルーベリー（普通栽培）",0,T36+AD36+AN36)</f>
        <v>0</v>
      </c>
      <c r="FB36" s="83">
        <f>IF(L35="ブルーベリー（普通栽培）",0,U36+AE36+AO36)</f>
        <v>0</v>
      </c>
      <c r="FC36" s="83">
        <f t="shared" si="111"/>
        <v>0</v>
      </c>
      <c r="FD36" s="117">
        <f t="shared" si="41"/>
        <v>0</v>
      </c>
      <c r="FE36" s="83">
        <f>IF(Q35="初 年 度",FC36-GK36,0)</f>
        <v>0</v>
      </c>
      <c r="FF36" s="120">
        <f>IF(Q35="次 年 度",FC36-GK36,0)</f>
        <v>0</v>
      </c>
      <c r="FG36" s="71">
        <f t="shared" si="112"/>
        <v>0</v>
      </c>
      <c r="FH36" s="83">
        <f t="shared" si="113"/>
        <v>0</v>
      </c>
      <c r="FI36" s="83">
        <f t="shared" si="114"/>
        <v>0</v>
      </c>
      <c r="FJ36" s="130">
        <f t="shared" si="115"/>
        <v>0</v>
      </c>
      <c r="FK36" s="314">
        <f>IF(P35="課税事業者（一般課税）",INT(V36*10/110)+INT(W36*10/110),0)</f>
        <v>0</v>
      </c>
      <c r="FL36" s="92">
        <f t="shared" si="13"/>
        <v>0</v>
      </c>
      <c r="FM36" s="102">
        <f>IF(P35="課税事業者（一般課税）",INT(AG36*0.0909090909090909),0)</f>
        <v>0</v>
      </c>
      <c r="FN36" s="343">
        <f t="shared" si="46"/>
        <v>0</v>
      </c>
      <c r="FO36" s="350">
        <f>IF(P35="課税事業者（一般課税）",INT(AP36*10/110)+INT(AQ36*10/110),0)</f>
        <v>0</v>
      </c>
      <c r="FP36" s="115">
        <f t="shared" si="116"/>
        <v>0</v>
      </c>
      <c r="FQ36" s="347">
        <f>IF(P35="課税事業者（一般課税）",INT(BA36*10/110),0)</f>
        <v>0</v>
      </c>
      <c r="FR36" s="92">
        <f t="shared" si="48"/>
        <v>0</v>
      </c>
      <c r="FS36" s="355">
        <f>IF(P35="課税事業者（一般課税）",INT(BL36*10/110),0)</f>
        <v>0</v>
      </c>
      <c r="FT36" s="105">
        <f t="shared" si="49"/>
        <v>0</v>
      </c>
      <c r="FU36" s="355">
        <f>IF(P35="課税事業者（一般課税）",INT(BV36*10/110),0)</f>
        <v>0</v>
      </c>
      <c r="FV36" s="115">
        <f t="shared" si="50"/>
        <v>0</v>
      </c>
      <c r="FW36" s="355">
        <f>IF(P35="課税事業者（一般課税）",INT(CF36*10/110),0)</f>
        <v>0</v>
      </c>
      <c r="FX36" s="105">
        <f t="shared" si="51"/>
        <v>0</v>
      </c>
      <c r="FY36" s="347">
        <f>IF(P35="課税事業者（一般課税）",INT(CT36*10/110)+INT(CU36*10/110),0)</f>
        <v>0</v>
      </c>
      <c r="FZ36" s="92">
        <f t="shared" si="117"/>
        <v>0</v>
      </c>
      <c r="GA36" s="355">
        <f>IF(P35="課税事業者（一般課税）",INT(DF36*10/110),0)</f>
        <v>0</v>
      </c>
      <c r="GB36" s="105">
        <f t="shared" si="53"/>
        <v>0</v>
      </c>
      <c r="GC36" s="354">
        <f>IF(P35="課税事業者（一般課税）",INT(DL36*10/110),0)</f>
        <v>0</v>
      </c>
      <c r="GD36" s="92">
        <f t="shared" si="54"/>
        <v>0</v>
      </c>
      <c r="GE36" s="355">
        <f>IF(P35="課税事業者（一般課税）",INT(DZ36*10/110),0)</f>
        <v>0</v>
      </c>
      <c r="GF36" s="115">
        <f t="shared" si="55"/>
        <v>0</v>
      </c>
      <c r="GG36" s="354">
        <f>IF(P35="課税事業者（一般課税）",INT(EJ36*10/110),0)</f>
        <v>0</v>
      </c>
      <c r="GH36" s="115">
        <f t="shared" si="56"/>
        <v>0</v>
      </c>
      <c r="GI36" s="113">
        <f t="shared" si="118"/>
        <v>0</v>
      </c>
      <c r="GJ36" s="92">
        <f t="shared" si="119"/>
        <v>0</v>
      </c>
      <c r="GK36" s="355">
        <f>IF(P35="課税事業者（一般課税）",INT(FC36*10/110),0)</f>
        <v>0</v>
      </c>
      <c r="GL36" s="140">
        <f t="shared" si="58"/>
        <v>0</v>
      </c>
      <c r="GM36" s="695"/>
    </row>
    <row r="37" spans="1:195" ht="20.100000000000001" customHeight="1">
      <c r="A37" s="667" t="str">
        <f t="shared" ref="A37" si="126">+A35</f>
        <v>北海道</v>
      </c>
      <c r="B37" s="521"/>
      <c r="C37" s="629">
        <f t="shared" si="59"/>
        <v>12</v>
      </c>
      <c r="D37" s="685"/>
      <c r="E37" s="317" t="s">
        <v>253</v>
      </c>
      <c r="F37" s="680"/>
      <c r="G37" s="771">
        <f>+'申請用入力(①本体) '!G37:G38</f>
        <v>0</v>
      </c>
      <c r="H37" s="697"/>
      <c r="I37" s="543"/>
      <c r="J37" s="698"/>
      <c r="K37" s="684"/>
      <c r="L37" s="683"/>
      <c r="M37" s="762"/>
      <c r="N37" s="448" t="e">
        <f t="shared" si="14"/>
        <v>#DIV/0!</v>
      </c>
      <c r="O37" s="689" t="str">
        <f>IF(L37="","",VLOOKUP(L37,'リスト（けさない）'!$Q$3:$R$29,2,0))</f>
        <v/>
      </c>
      <c r="P37" s="700"/>
      <c r="Q37" s="700"/>
      <c r="R37" s="460"/>
      <c r="S37" s="251" t="str">
        <f>IF(U37="","",VLOOKUP(L37,'リスト（けさない）'!$X$3:$Y$29,2,0))</f>
        <v/>
      </c>
      <c r="T37" s="249">
        <f t="shared" si="75"/>
        <v>0</v>
      </c>
      <c r="U37" s="260"/>
      <c r="V37" s="251">
        <f t="shared" si="0"/>
        <v>0</v>
      </c>
      <c r="W37" s="252"/>
      <c r="X37" s="253">
        <f t="shared" si="76"/>
        <v>0</v>
      </c>
      <c r="Y37" s="253">
        <f t="shared" si="1"/>
        <v>0</v>
      </c>
      <c r="Z37" s="332">
        <f>IF(Q37="初 年 度",Y37,0)</f>
        <v>0</v>
      </c>
      <c r="AA37" s="438">
        <f>IF(Q37="次 年 度",Y37,0)</f>
        <v>0</v>
      </c>
      <c r="AB37" s="478"/>
      <c r="AC37" s="73" t="s">
        <v>208</v>
      </c>
      <c r="AD37" s="249">
        <f t="shared" si="77"/>
        <v>0</v>
      </c>
      <c r="AE37" s="427"/>
      <c r="AF37" s="388"/>
      <c r="AG37" s="260"/>
      <c r="AH37" s="254">
        <f t="shared" si="78"/>
        <v>0</v>
      </c>
      <c r="AI37" s="339">
        <f>IF(AG37&gt;0,INT((AG37-FM37)/2),AF37-FM37)</f>
        <v>0</v>
      </c>
      <c r="AJ37" s="335">
        <f>IF(Q37="初 年 度",AI37,0)</f>
        <v>0</v>
      </c>
      <c r="AK37" s="336">
        <f>IF(Q37="次 年 度",AI37,0)</f>
        <v>0</v>
      </c>
      <c r="AL37" s="460"/>
      <c r="AM37" s="251" t="str">
        <f>IF(AO37="","",VLOOKUP(L37,'リスト（けさない）'!$AA$3:$AB$29,2,0))</f>
        <v/>
      </c>
      <c r="AN37" s="254">
        <f t="shared" si="79"/>
        <v>0</v>
      </c>
      <c r="AO37" s="427"/>
      <c r="AP37" s="261">
        <f t="shared" si="2"/>
        <v>0</v>
      </c>
      <c r="AQ37" s="260"/>
      <c r="AR37" s="262">
        <f t="shared" si="80"/>
        <v>0</v>
      </c>
      <c r="AS37" s="338">
        <f t="shared" si="67"/>
        <v>0</v>
      </c>
      <c r="AT37" s="332">
        <f>IF(Q37="初 年 度",AS37,0)</f>
        <v>0</v>
      </c>
      <c r="AU37" s="333">
        <f>IF(Q37="次 年 度",AS37,0)</f>
        <v>0</v>
      </c>
      <c r="AV37" s="478"/>
      <c r="AW37" s="73" t="s">
        <v>208</v>
      </c>
      <c r="AX37" s="254">
        <f t="shared" si="81"/>
        <v>0</v>
      </c>
      <c r="AY37" s="250"/>
      <c r="AZ37" s="369"/>
      <c r="BA37" s="260"/>
      <c r="BB37" s="254">
        <f t="shared" si="82"/>
        <v>0</v>
      </c>
      <c r="BC37" s="338">
        <f t="shared" si="61"/>
        <v>0</v>
      </c>
      <c r="BD37" s="332">
        <f>IF(Q37="初 年 度",BC37,0)</f>
        <v>0</v>
      </c>
      <c r="BE37" s="333">
        <f>IF(Q37="次 年 度",BC37,0)</f>
        <v>0</v>
      </c>
      <c r="BF37" s="478"/>
      <c r="BG37" s="73" t="s">
        <v>208</v>
      </c>
      <c r="BH37" s="254">
        <f t="shared" si="83"/>
        <v>0</v>
      </c>
      <c r="BI37" s="250"/>
      <c r="BJ37" s="369"/>
      <c r="BK37" s="260"/>
      <c r="BL37" s="254">
        <f t="shared" si="84"/>
        <v>0</v>
      </c>
      <c r="BM37" s="339">
        <f t="shared" si="68"/>
        <v>0</v>
      </c>
      <c r="BN37" s="335">
        <f>IF(Q37="初 年 度",BM37,0)</f>
        <v>0</v>
      </c>
      <c r="BO37" s="336">
        <f>IF(Q37="次 年 度",BM37,0)</f>
        <v>0</v>
      </c>
      <c r="BP37" s="478"/>
      <c r="BQ37" s="73" t="s">
        <v>208</v>
      </c>
      <c r="BR37" s="254">
        <f t="shared" si="85"/>
        <v>0</v>
      </c>
      <c r="BS37" s="250"/>
      <c r="BT37" s="369"/>
      <c r="BU37" s="90"/>
      <c r="BV37" s="97">
        <f t="shared" si="86"/>
        <v>0</v>
      </c>
      <c r="BW37" s="339">
        <f t="shared" si="69"/>
        <v>0</v>
      </c>
      <c r="BX37" s="335">
        <f>IF(Q37="初 年 度",BW37,0)</f>
        <v>0</v>
      </c>
      <c r="BY37" s="336">
        <f>IF(Q37="次 年 度",BW37,0)</f>
        <v>0</v>
      </c>
      <c r="BZ37" s="478"/>
      <c r="CA37" s="73" t="s">
        <v>208</v>
      </c>
      <c r="CB37" s="254">
        <f t="shared" si="87"/>
        <v>0</v>
      </c>
      <c r="CC37" s="250"/>
      <c r="CD37" s="369"/>
      <c r="CE37" s="260"/>
      <c r="CF37" s="254">
        <f t="shared" si="88"/>
        <v>0</v>
      </c>
      <c r="CG37" s="338">
        <f t="shared" si="62"/>
        <v>0</v>
      </c>
      <c r="CH37" s="332">
        <f>IF(Q37="初 年 度",CG37,0)</f>
        <v>0</v>
      </c>
      <c r="CI37" s="333">
        <f>IF(Q37="次 年 度",CG37,0)</f>
        <v>0</v>
      </c>
      <c r="CJ37" s="242">
        <f t="shared" si="89"/>
        <v>0</v>
      </c>
      <c r="CK37" s="251">
        <f t="shared" si="90"/>
        <v>0</v>
      </c>
      <c r="CL37" s="251">
        <f t="shared" si="91"/>
        <v>0</v>
      </c>
      <c r="CM37" s="253">
        <f t="shared" si="92"/>
        <v>0</v>
      </c>
      <c r="CN37" s="251">
        <f t="shared" si="93"/>
        <v>0</v>
      </c>
      <c r="CO37" s="268">
        <f t="shared" si="94"/>
        <v>0</v>
      </c>
      <c r="CP37" s="478"/>
      <c r="CQ37" s="245" t="str">
        <f>IF(CS37="","",VLOOKUP(L37,'リスト（けさない）'!$AD$3:$AE$29,2,0))</f>
        <v/>
      </c>
      <c r="CR37" s="249">
        <f t="shared" si="95"/>
        <v>0</v>
      </c>
      <c r="CS37" s="250"/>
      <c r="CT37" s="251">
        <f t="shared" si="96"/>
        <v>0</v>
      </c>
      <c r="CU37" s="260"/>
      <c r="CV37" s="251">
        <f t="shared" si="97"/>
        <v>0</v>
      </c>
      <c r="CW37" s="339">
        <f t="shared" si="70"/>
        <v>0</v>
      </c>
      <c r="CX37" s="335">
        <f>IF(Q37="初 年 度",CW37,0)</f>
        <v>0</v>
      </c>
      <c r="CY37" s="336">
        <f>IF(Q37="次 年 度",CW37,0)</f>
        <v>0</v>
      </c>
      <c r="CZ37" s="478"/>
      <c r="DA37" s="73" t="s">
        <v>208</v>
      </c>
      <c r="DB37" s="249">
        <f t="shared" si="98"/>
        <v>0</v>
      </c>
      <c r="DC37" s="250"/>
      <c r="DD37" s="369"/>
      <c r="DE37" s="260"/>
      <c r="DF37" s="254">
        <f t="shared" si="99"/>
        <v>0</v>
      </c>
      <c r="DG37" s="338">
        <f t="shared" si="64"/>
        <v>0</v>
      </c>
      <c r="DH37" s="332">
        <f>IF(Q37="初 年 度",DG37,0)</f>
        <v>0</v>
      </c>
      <c r="DI37" s="333">
        <f>IF(Q37="次 年 度",DG37,0)</f>
        <v>0</v>
      </c>
      <c r="DJ37" s="478"/>
      <c r="DK37" s="456" t="s">
        <v>208</v>
      </c>
      <c r="DL37" s="249">
        <f t="shared" si="100"/>
        <v>0</v>
      </c>
      <c r="DM37" s="250"/>
      <c r="DN37" s="369"/>
      <c r="DO37" s="260"/>
      <c r="DP37" s="254">
        <f t="shared" si="101"/>
        <v>0</v>
      </c>
      <c r="DQ37" s="339">
        <f t="shared" si="71"/>
        <v>0</v>
      </c>
      <c r="DR37" s="335">
        <f>IF(Q37="初 年 度",DQ37,0)</f>
        <v>0</v>
      </c>
      <c r="DS37" s="336">
        <f>IF(Q37="次 年 度",DQ37,0)</f>
        <v>0</v>
      </c>
      <c r="DT37" s="478"/>
      <c r="DU37" s="456" t="s">
        <v>208</v>
      </c>
      <c r="DV37" s="249">
        <f t="shared" si="102"/>
        <v>0</v>
      </c>
      <c r="DW37" s="250"/>
      <c r="DX37" s="369"/>
      <c r="DY37" s="260"/>
      <c r="DZ37" s="254">
        <f t="shared" si="103"/>
        <v>0</v>
      </c>
      <c r="EA37" s="338">
        <f t="shared" si="65"/>
        <v>0</v>
      </c>
      <c r="EB37" s="332">
        <f>IF(Q37="初 年 度",EA37,0)</f>
        <v>0</v>
      </c>
      <c r="EC37" s="333">
        <f>IF(Q37="次 年 度",EA37,0)</f>
        <v>0</v>
      </c>
      <c r="ED37" s="478"/>
      <c r="EE37" s="456" t="s">
        <v>208</v>
      </c>
      <c r="EF37" s="249">
        <f t="shared" si="104"/>
        <v>0</v>
      </c>
      <c r="EG37" s="250"/>
      <c r="EH37" s="369"/>
      <c r="EI37" s="260"/>
      <c r="EJ37" s="254">
        <f t="shared" si="105"/>
        <v>0</v>
      </c>
      <c r="EK37" s="339">
        <f t="shared" si="72"/>
        <v>0</v>
      </c>
      <c r="EL37" s="335">
        <f>IF(Q37="初 年 度",EK37,0)</f>
        <v>0</v>
      </c>
      <c r="EM37" s="336">
        <f>IF(Q37="次 年 度",EK37,0)</f>
        <v>0</v>
      </c>
      <c r="EN37" s="242">
        <f t="shared" si="106"/>
        <v>0</v>
      </c>
      <c r="EO37" s="253">
        <f t="shared" si="40"/>
        <v>0</v>
      </c>
      <c r="EP37" s="253">
        <f t="shared" si="107"/>
        <v>0</v>
      </c>
      <c r="EQ37" s="253">
        <f t="shared" si="108"/>
        <v>0</v>
      </c>
      <c r="ER37" s="253">
        <f t="shared" si="109"/>
        <v>0</v>
      </c>
      <c r="ES37" s="263">
        <f t="shared" si="110"/>
        <v>0</v>
      </c>
      <c r="ET37" s="276">
        <f t="shared" si="7"/>
        <v>0</v>
      </c>
      <c r="EU37" s="265">
        <f t="shared" si="8"/>
        <v>0</v>
      </c>
      <c r="EV37" s="253">
        <f t="shared" si="9"/>
        <v>0</v>
      </c>
      <c r="EW37" s="253">
        <f t="shared" si="10"/>
        <v>0</v>
      </c>
      <c r="EX37" s="251">
        <f t="shared" si="11"/>
        <v>0</v>
      </c>
      <c r="EY37" s="268">
        <f t="shared" si="12"/>
        <v>0</v>
      </c>
      <c r="EZ37" s="383">
        <f>IF(L37="ブルーベリー（普通栽培）",0,220)</f>
        <v>220</v>
      </c>
      <c r="FA37" s="247">
        <f>IF(L37="ブルーベリー（普通栽培）",0,T37+AD37+AN37)</f>
        <v>0</v>
      </c>
      <c r="FB37" s="247">
        <f>IF(L37="ブルーベリー（普通栽培）",0,U37+AE37+AO37)</f>
        <v>0</v>
      </c>
      <c r="FC37" s="253">
        <f t="shared" si="111"/>
        <v>0</v>
      </c>
      <c r="FD37" s="247">
        <f t="shared" si="41"/>
        <v>0</v>
      </c>
      <c r="FE37" s="253">
        <f>IF(Q37="初 年 度",FC37-GK37,0)</f>
        <v>0</v>
      </c>
      <c r="FF37" s="263">
        <f>IF(Q37="次 年 度",FC37-GK37,0)</f>
        <v>0</v>
      </c>
      <c r="FG37" s="137">
        <f t="shared" si="112"/>
        <v>0</v>
      </c>
      <c r="FH37" s="84">
        <f t="shared" si="113"/>
        <v>0</v>
      </c>
      <c r="FI37" s="84">
        <f t="shared" si="114"/>
        <v>0</v>
      </c>
      <c r="FJ37" s="131">
        <f t="shared" si="115"/>
        <v>0</v>
      </c>
      <c r="FK37" s="228">
        <f>IF(P37="課税事業者（一般課税）",INT(V37*10/110)+INT(W37*10/110),0)</f>
        <v>0</v>
      </c>
      <c r="FL37" s="282">
        <f t="shared" si="13"/>
        <v>0</v>
      </c>
      <c r="FM37" s="283">
        <f>IF(P37="課税事業者（一般課税）",INT(AG37*0.0909090909090909),0)</f>
        <v>0</v>
      </c>
      <c r="FN37" s="344">
        <f t="shared" si="46"/>
        <v>0</v>
      </c>
      <c r="FO37" s="232">
        <f>IF(P37="課税事業者（一般課税）",INT(AP37*10/110)+INT(AQ37*10/110),0)</f>
        <v>0</v>
      </c>
      <c r="FP37" s="286">
        <f t="shared" si="116"/>
        <v>0</v>
      </c>
      <c r="FQ37" s="340">
        <f>IF(P37="課税事業者（一般課税）",INT(BA37*10/110),0)</f>
        <v>0</v>
      </c>
      <c r="FR37" s="282">
        <f t="shared" si="48"/>
        <v>0</v>
      </c>
      <c r="FS37" s="230">
        <f>IF(P37="課税事業者（一般課税）",INT(BL37*10/110),0)</f>
        <v>0</v>
      </c>
      <c r="FT37" s="284">
        <f t="shared" si="49"/>
        <v>0</v>
      </c>
      <c r="FU37" s="230">
        <f>IF(P37="課税事業者（一般課税）",INT(BV37*10/110),0)</f>
        <v>0</v>
      </c>
      <c r="FV37" s="286">
        <f t="shared" si="50"/>
        <v>0</v>
      </c>
      <c r="FW37" s="230">
        <f>IF(P37="課税事業者（一般課税）",INT(CF37*10/110),0)</f>
        <v>0</v>
      </c>
      <c r="FX37" s="284">
        <f t="shared" si="51"/>
        <v>0</v>
      </c>
      <c r="FY37" s="340">
        <f>IF(P37="課税事業者（一般課税）",INT(CT37*10/110)+INT(CU37*10/110),0)</f>
        <v>0</v>
      </c>
      <c r="FZ37" s="282">
        <f t="shared" si="117"/>
        <v>0</v>
      </c>
      <c r="GA37" s="230">
        <f>IF(P37="課税事業者（一般課税）",INT(DF37*10/110),0)</f>
        <v>0</v>
      </c>
      <c r="GB37" s="284">
        <f t="shared" si="53"/>
        <v>0</v>
      </c>
      <c r="GC37" s="353">
        <f>IF(P37="課税事業者（一般課税）",INT(DP37*10/110),0)</f>
        <v>0</v>
      </c>
      <c r="GD37" s="282">
        <f t="shared" si="54"/>
        <v>0</v>
      </c>
      <c r="GE37" s="230">
        <f>IF(P37="課税事業者（一般課税）",INT(DZ37*10/110),0)</f>
        <v>0</v>
      </c>
      <c r="GF37" s="286">
        <f t="shared" si="55"/>
        <v>0</v>
      </c>
      <c r="GG37" s="353">
        <f>IF(P37="課税事業者（一般課税）",INT(EJ37*10/110),0)</f>
        <v>0</v>
      </c>
      <c r="GH37" s="286">
        <f t="shared" si="56"/>
        <v>0</v>
      </c>
      <c r="GI37" s="285">
        <f t="shared" si="118"/>
        <v>0</v>
      </c>
      <c r="GJ37" s="282">
        <f t="shared" si="119"/>
        <v>0</v>
      </c>
      <c r="GK37" s="230">
        <f>IF(P37="課税事業者（一般課税）",INT(FC37*10/110),0)</f>
        <v>0</v>
      </c>
      <c r="GL37" s="288">
        <f t="shared" si="58"/>
        <v>0</v>
      </c>
      <c r="GM37" s="694"/>
    </row>
    <row r="38" spans="1:195" ht="20.100000000000001" customHeight="1">
      <c r="A38" s="668"/>
      <c r="B38" s="522"/>
      <c r="C38" s="669"/>
      <c r="D38" s="673"/>
      <c r="E38" s="322" t="s">
        <v>135</v>
      </c>
      <c r="F38" s="675"/>
      <c r="G38" s="770"/>
      <c r="H38" s="497"/>
      <c r="I38" s="697"/>
      <c r="J38" s="699"/>
      <c r="K38" s="552"/>
      <c r="L38" s="541"/>
      <c r="M38" s="554"/>
      <c r="N38" s="447" t="e">
        <f t="shared" si="14"/>
        <v>#DIV/0!</v>
      </c>
      <c r="O38" s="690"/>
      <c r="P38" s="537"/>
      <c r="Q38" s="537"/>
      <c r="R38" s="91"/>
      <c r="S38" s="80" t="str">
        <f>IF(U38="","",VLOOKUP(L37,'リスト（けさない）'!$X$3:$Y$29,2,0))</f>
        <v/>
      </c>
      <c r="T38" s="75">
        <f t="shared" si="75"/>
        <v>0</v>
      </c>
      <c r="U38" s="91"/>
      <c r="V38" s="81">
        <f t="shared" si="0"/>
        <v>0</v>
      </c>
      <c r="W38" s="79"/>
      <c r="X38" s="85">
        <f t="shared" si="76"/>
        <v>0</v>
      </c>
      <c r="Y38" s="83">
        <f t="shared" si="1"/>
        <v>0</v>
      </c>
      <c r="Z38" s="394">
        <f>IF(Q37="初 年 度",Y38,0)</f>
        <v>0</v>
      </c>
      <c r="AA38" s="439">
        <f>IF(Q37="次 年 度",Y38,0)</f>
        <v>0</v>
      </c>
      <c r="AB38" s="475"/>
      <c r="AC38" s="126" t="s">
        <v>208</v>
      </c>
      <c r="AD38" s="75">
        <f t="shared" si="77"/>
        <v>0</v>
      </c>
      <c r="AE38" s="424"/>
      <c r="AF38" s="388"/>
      <c r="AG38" s="91"/>
      <c r="AH38" s="94">
        <f t="shared" si="78"/>
        <v>0</v>
      </c>
      <c r="AI38" s="96">
        <f>IF(AG37&gt;0,INT((AG38-FM38)/2),AF38-FM38)</f>
        <v>0</v>
      </c>
      <c r="AJ38" s="96">
        <f>IF(Q37="初 年 度",AI38,0)</f>
        <v>0</v>
      </c>
      <c r="AK38" s="99">
        <f>IF(Q37="次 年 度",AI38,0)</f>
        <v>0</v>
      </c>
      <c r="AL38" s="91"/>
      <c r="AM38" s="81" t="str">
        <f>IF(AO38="","",VLOOKUP(L37,'リスト（けさない）'!$AA$3:$AB$29,2,0))</f>
        <v/>
      </c>
      <c r="AN38" s="94">
        <f t="shared" si="79"/>
        <v>0</v>
      </c>
      <c r="AO38" s="424"/>
      <c r="AP38" s="106">
        <f t="shared" si="2"/>
        <v>0</v>
      </c>
      <c r="AQ38" s="91"/>
      <c r="AR38" s="110">
        <f t="shared" si="80"/>
        <v>0</v>
      </c>
      <c r="AS38" s="334">
        <f t="shared" si="67"/>
        <v>0</v>
      </c>
      <c r="AT38" s="334">
        <f>IF(Q37="初 年 度",AS38,0)</f>
        <v>0</v>
      </c>
      <c r="AU38" s="337">
        <f>IF(Q37="次 年 度",AS38,0)</f>
        <v>0</v>
      </c>
      <c r="AV38" s="475"/>
      <c r="AW38" s="126" t="s">
        <v>208</v>
      </c>
      <c r="AX38" s="94">
        <f t="shared" si="81"/>
        <v>0</v>
      </c>
      <c r="AY38" s="101"/>
      <c r="AZ38" s="370"/>
      <c r="BA38" s="91"/>
      <c r="BB38" s="96">
        <f t="shared" si="82"/>
        <v>0</v>
      </c>
      <c r="BC38" s="80">
        <f t="shared" si="61"/>
        <v>0</v>
      </c>
      <c r="BD38" s="83">
        <f>IF(Q37="初 年 度",BC38,0)</f>
        <v>0</v>
      </c>
      <c r="BE38" s="120">
        <f>IF(Q37="次 年 度",BC38,0)</f>
        <v>0</v>
      </c>
      <c r="BF38" s="475"/>
      <c r="BG38" s="126" t="s">
        <v>208</v>
      </c>
      <c r="BH38" s="94">
        <f t="shared" si="83"/>
        <v>0</v>
      </c>
      <c r="BI38" s="101"/>
      <c r="BJ38" s="370"/>
      <c r="BK38" s="91"/>
      <c r="BL38" s="94">
        <f t="shared" si="84"/>
        <v>0</v>
      </c>
      <c r="BM38" s="83">
        <f t="shared" si="68"/>
        <v>0</v>
      </c>
      <c r="BN38" s="83">
        <f>IF(Q37="初 年 度",BM38,0)</f>
        <v>0</v>
      </c>
      <c r="BO38" s="120">
        <f>IF(Q37="次 年 度",BM38,0)</f>
        <v>0</v>
      </c>
      <c r="BP38" s="475"/>
      <c r="BQ38" s="126" t="s">
        <v>208</v>
      </c>
      <c r="BR38" s="94">
        <f t="shared" si="85"/>
        <v>0</v>
      </c>
      <c r="BS38" s="101"/>
      <c r="BT38" s="370"/>
      <c r="BU38" s="91"/>
      <c r="BV38" s="94">
        <f t="shared" si="86"/>
        <v>0</v>
      </c>
      <c r="BW38" s="83">
        <f t="shared" si="69"/>
        <v>0</v>
      </c>
      <c r="BX38" s="83">
        <f>IF(Q37="初 年 度",BW38,0)</f>
        <v>0</v>
      </c>
      <c r="BY38" s="120">
        <f>IF(Q37="次 年 度",BW38,0)</f>
        <v>0</v>
      </c>
      <c r="BZ38" s="475"/>
      <c r="CA38" s="126" t="s">
        <v>208</v>
      </c>
      <c r="CB38" s="94">
        <f t="shared" si="87"/>
        <v>0</v>
      </c>
      <c r="CC38" s="101"/>
      <c r="CD38" s="370"/>
      <c r="CE38" s="91"/>
      <c r="CF38" s="96">
        <f t="shared" si="88"/>
        <v>0</v>
      </c>
      <c r="CG38" s="83">
        <f t="shared" si="62"/>
        <v>0</v>
      </c>
      <c r="CH38" s="83">
        <f>IF(Q37="初 年 度",CG38,0)</f>
        <v>0</v>
      </c>
      <c r="CI38" s="120">
        <f>IF(Q37="次 年 度",CG38,0)</f>
        <v>0</v>
      </c>
      <c r="CJ38" s="69">
        <f t="shared" si="89"/>
        <v>0</v>
      </c>
      <c r="CK38" s="81">
        <f t="shared" si="90"/>
        <v>0</v>
      </c>
      <c r="CL38" s="81">
        <f t="shared" si="91"/>
        <v>0</v>
      </c>
      <c r="CM38" s="85">
        <f t="shared" si="92"/>
        <v>0</v>
      </c>
      <c r="CN38" s="81">
        <f t="shared" si="93"/>
        <v>0</v>
      </c>
      <c r="CO38" s="132">
        <f t="shared" si="94"/>
        <v>0</v>
      </c>
      <c r="CP38" s="475"/>
      <c r="CQ38" s="80" t="str">
        <f>IF(CS38="","",VLOOKUP(L37,'リスト（けさない）'!$AD$3:$AE$29,2,0))</f>
        <v/>
      </c>
      <c r="CR38" s="75">
        <f t="shared" si="95"/>
        <v>0</v>
      </c>
      <c r="CS38" s="101"/>
      <c r="CT38" s="81">
        <f t="shared" si="96"/>
        <v>0</v>
      </c>
      <c r="CU38" s="91"/>
      <c r="CV38" s="81">
        <f t="shared" si="97"/>
        <v>0</v>
      </c>
      <c r="CW38" s="80">
        <f t="shared" si="70"/>
        <v>0</v>
      </c>
      <c r="CX38" s="83">
        <f>IF(Q37="初 年 度",CW38,0)</f>
        <v>0</v>
      </c>
      <c r="CY38" s="120">
        <f>IF(Q37="次 年 度",CW38,0)</f>
        <v>0</v>
      </c>
      <c r="CZ38" s="475"/>
      <c r="DA38" s="126" t="s">
        <v>208</v>
      </c>
      <c r="DB38" s="75">
        <f t="shared" si="98"/>
        <v>0</v>
      </c>
      <c r="DC38" s="101"/>
      <c r="DD38" s="370"/>
      <c r="DE38" s="91"/>
      <c r="DF38" s="96">
        <f t="shared" si="99"/>
        <v>0</v>
      </c>
      <c r="DG38" s="83">
        <f t="shared" si="64"/>
        <v>0</v>
      </c>
      <c r="DH38" s="83">
        <f>IF(Q37="初 年 度",DG38,0)</f>
        <v>0</v>
      </c>
      <c r="DI38" s="120">
        <f>IF(Q37="次 年 度",DG38,0)</f>
        <v>0</v>
      </c>
      <c r="DJ38" s="475"/>
      <c r="DK38" s="126" t="s">
        <v>208</v>
      </c>
      <c r="DL38" s="75">
        <f t="shared" si="100"/>
        <v>0</v>
      </c>
      <c r="DM38" s="101"/>
      <c r="DN38" s="370"/>
      <c r="DO38" s="91"/>
      <c r="DP38" s="94">
        <f t="shared" si="101"/>
        <v>0</v>
      </c>
      <c r="DQ38" s="83">
        <f t="shared" si="71"/>
        <v>0</v>
      </c>
      <c r="DR38" s="83">
        <f>IF(Q37="初 年 度",DQ38,0)</f>
        <v>0</v>
      </c>
      <c r="DS38" s="120">
        <f>IF(Q37="次 年 度",DQ38,0)</f>
        <v>0</v>
      </c>
      <c r="DT38" s="475"/>
      <c r="DU38" s="126" t="s">
        <v>208</v>
      </c>
      <c r="DV38" s="75">
        <f t="shared" si="102"/>
        <v>0</v>
      </c>
      <c r="DW38" s="101"/>
      <c r="DX38" s="370"/>
      <c r="DY38" s="91"/>
      <c r="DZ38" s="96">
        <f t="shared" si="103"/>
        <v>0</v>
      </c>
      <c r="EA38" s="83">
        <f t="shared" si="65"/>
        <v>0</v>
      </c>
      <c r="EB38" s="83">
        <f>IF(Q37="初 年 度",EA38,0)</f>
        <v>0</v>
      </c>
      <c r="EC38" s="120">
        <f>IF(Q37="次 年 度",EA38,0)</f>
        <v>0</v>
      </c>
      <c r="ED38" s="475"/>
      <c r="EE38" s="126" t="s">
        <v>208</v>
      </c>
      <c r="EF38" s="75">
        <f t="shared" si="104"/>
        <v>0</v>
      </c>
      <c r="EG38" s="101"/>
      <c r="EH38" s="370"/>
      <c r="EI38" s="91"/>
      <c r="EJ38" s="94">
        <f t="shared" si="105"/>
        <v>0</v>
      </c>
      <c r="EK38" s="83">
        <f t="shared" si="72"/>
        <v>0</v>
      </c>
      <c r="EL38" s="83">
        <f>IF(Q37="初 年 度",EK38,0)</f>
        <v>0</v>
      </c>
      <c r="EM38" s="120">
        <f>IF(Q37="次 年 度",EK38,0)</f>
        <v>0</v>
      </c>
      <c r="EN38" s="69">
        <f t="shared" si="106"/>
        <v>0</v>
      </c>
      <c r="EO38" s="83">
        <f t="shared" si="40"/>
        <v>0</v>
      </c>
      <c r="EP38" s="85">
        <f t="shared" si="107"/>
        <v>0</v>
      </c>
      <c r="EQ38" s="85">
        <f t="shared" si="108"/>
        <v>0</v>
      </c>
      <c r="ER38" s="85">
        <f t="shared" si="109"/>
        <v>0</v>
      </c>
      <c r="ES38" s="119">
        <f t="shared" si="110"/>
        <v>0</v>
      </c>
      <c r="ET38" s="138">
        <f t="shared" si="7"/>
        <v>0</v>
      </c>
      <c r="EU38" s="123">
        <f t="shared" si="8"/>
        <v>0</v>
      </c>
      <c r="EV38" s="85">
        <f t="shared" si="9"/>
        <v>0</v>
      </c>
      <c r="EW38" s="85">
        <f t="shared" si="10"/>
        <v>0</v>
      </c>
      <c r="EX38" s="81">
        <f t="shared" si="11"/>
        <v>0</v>
      </c>
      <c r="EY38" s="120">
        <f t="shared" si="12"/>
        <v>0</v>
      </c>
      <c r="EZ38" s="71">
        <f>IF(L37="ブルーベリー（普通栽培）",0,220)</f>
        <v>220</v>
      </c>
      <c r="FA38" s="80">
        <f>IF(L37="ブルーベリー（普通栽培）",0,T38+AD38+AN38)</f>
        <v>0</v>
      </c>
      <c r="FB38" s="83">
        <f>IF(L37="ブルーベリー（普通栽培）",0,U38+AE38+AO38)</f>
        <v>0</v>
      </c>
      <c r="FC38" s="83">
        <f t="shared" si="111"/>
        <v>0</v>
      </c>
      <c r="FD38" s="83">
        <f t="shared" si="41"/>
        <v>0</v>
      </c>
      <c r="FE38" s="117">
        <f>IF(Q37="初 年 度",FC38-GK38,0)</f>
        <v>0</v>
      </c>
      <c r="FF38" s="118">
        <f>IF(Q37="次 年 度",FC38-GK38,0)</f>
        <v>0</v>
      </c>
      <c r="FG38" s="138">
        <f t="shared" si="112"/>
        <v>0</v>
      </c>
      <c r="FH38" s="85">
        <f t="shared" si="113"/>
        <v>0</v>
      </c>
      <c r="FI38" s="85">
        <f t="shared" si="114"/>
        <v>0</v>
      </c>
      <c r="FJ38" s="132">
        <f t="shared" si="115"/>
        <v>0</v>
      </c>
      <c r="FK38" s="314">
        <f>IF(P37="課税事業者（一般課税）",INT(V38*10/110)+INT(W38*10/110),0)</f>
        <v>0</v>
      </c>
      <c r="FL38" s="93">
        <f t="shared" si="13"/>
        <v>0</v>
      </c>
      <c r="FM38" s="103">
        <f>IF(P37="課税事業者（一般課税）",INT(AG38*0.0909090909090909),0)</f>
        <v>0</v>
      </c>
      <c r="FN38" s="341">
        <f t="shared" si="46"/>
        <v>0</v>
      </c>
      <c r="FO38" s="350">
        <f>IF(P37="課税事業者（一般課税）",INT(AP38*10/110)+INT(AQ38*10/110),0)</f>
        <v>0</v>
      </c>
      <c r="FP38" s="116">
        <f t="shared" si="116"/>
        <v>0</v>
      </c>
      <c r="FQ38" s="347">
        <f>IF(P37="課税事業者（一般課税）",INT(BA38*10/110),0)</f>
        <v>0</v>
      </c>
      <c r="FR38" s="93">
        <f t="shared" si="48"/>
        <v>0</v>
      </c>
      <c r="FS38" s="355">
        <f>IF(P37="課税事業者（一般課税）",INT(BL38*10/110),0)</f>
        <v>0</v>
      </c>
      <c r="FT38" s="104">
        <f t="shared" si="49"/>
        <v>0</v>
      </c>
      <c r="FU38" s="355">
        <f>IF(P37="課税事業者（一般課税）",INT(BV38*10/110),0)</f>
        <v>0</v>
      </c>
      <c r="FV38" s="116">
        <f t="shared" si="50"/>
        <v>0</v>
      </c>
      <c r="FW38" s="355">
        <f>IF(P37="課税事業者（一般課税）",INT(CF38*10/110),0)</f>
        <v>0</v>
      </c>
      <c r="FX38" s="104">
        <f t="shared" si="51"/>
        <v>0</v>
      </c>
      <c r="FY38" s="347">
        <f>IF(P37="課税事業者（一般課税）",INT(CT38*10/110)+INT(CU38*10/110),0)</f>
        <v>0</v>
      </c>
      <c r="FZ38" s="93">
        <f t="shared" si="117"/>
        <v>0</v>
      </c>
      <c r="GA38" s="355">
        <f>IF(P37="課税事業者（一般課税）",INT(DF38*10/110),0)</f>
        <v>0</v>
      </c>
      <c r="GB38" s="104">
        <f t="shared" si="53"/>
        <v>0</v>
      </c>
      <c r="GC38" s="354">
        <f>IF(P37="課税事業者（一般課税）",INT(DL38*10/110),0)</f>
        <v>0</v>
      </c>
      <c r="GD38" s="93">
        <f t="shared" si="54"/>
        <v>0</v>
      </c>
      <c r="GE38" s="355">
        <f>IF(P37="課税事業者（一般課税）",INT(DZ38*10/110),0)</f>
        <v>0</v>
      </c>
      <c r="GF38" s="116">
        <f t="shared" si="55"/>
        <v>0</v>
      </c>
      <c r="GG38" s="354">
        <f>IF(P37="課税事業者（一般課税）",INT(EJ38*10/110),0)</f>
        <v>0</v>
      </c>
      <c r="GH38" s="116">
        <f t="shared" si="56"/>
        <v>0</v>
      </c>
      <c r="GI38" s="114">
        <f t="shared" si="118"/>
        <v>0</v>
      </c>
      <c r="GJ38" s="93">
        <f t="shared" si="119"/>
        <v>0</v>
      </c>
      <c r="GK38" s="355">
        <f>IF(P37="課税事業者（一般課税）",INT(FC38*10/110),0)</f>
        <v>0</v>
      </c>
      <c r="GL38" s="139">
        <f t="shared" si="58"/>
        <v>0</v>
      </c>
      <c r="GM38" s="695"/>
    </row>
    <row r="39" spans="1:195" ht="20.100000000000001" customHeight="1">
      <c r="A39" s="667" t="str">
        <f t="shared" ref="A39" si="127">+A37</f>
        <v>北海道</v>
      </c>
      <c r="B39" s="521"/>
      <c r="C39" s="629">
        <f t="shared" si="59"/>
        <v>13</v>
      </c>
      <c r="D39" s="685"/>
      <c r="E39" s="317" t="s">
        <v>253</v>
      </c>
      <c r="F39" s="680"/>
      <c r="G39" s="771">
        <f>+'申請用入力(①本体) '!G39:G40</f>
        <v>0</v>
      </c>
      <c r="H39" s="697"/>
      <c r="I39" s="543"/>
      <c r="J39" s="698"/>
      <c r="K39" s="684"/>
      <c r="L39" s="683"/>
      <c r="M39" s="762"/>
      <c r="N39" s="448" t="e">
        <f t="shared" si="14"/>
        <v>#DIV/0!</v>
      </c>
      <c r="O39" s="689" t="str">
        <f>IF(L39="","",VLOOKUP(L39,'リスト（けさない）'!$Q$3:$R$29,2,0))</f>
        <v/>
      </c>
      <c r="P39" s="700"/>
      <c r="Q39" s="700"/>
      <c r="R39" s="473"/>
      <c r="S39" s="251" t="str">
        <f>IF(U39="","",VLOOKUP(L39,'リスト（けさない）'!$X$3:$Y$29,2,0))</f>
        <v/>
      </c>
      <c r="T39" s="243">
        <f t="shared" si="75"/>
        <v>0</v>
      </c>
      <c r="U39" s="255"/>
      <c r="V39" s="245">
        <f t="shared" si="0"/>
        <v>0</v>
      </c>
      <c r="W39" s="246"/>
      <c r="X39" s="247">
        <f t="shared" si="76"/>
        <v>0</v>
      </c>
      <c r="Y39" s="253">
        <f t="shared" si="1"/>
        <v>0</v>
      </c>
      <c r="Z39" s="332">
        <f>IF(Q39="初 年 度",Y39,0)</f>
        <v>0</v>
      </c>
      <c r="AA39" s="438">
        <f>IF(Q39="次 年 度",Y39,0)</f>
        <v>0</v>
      </c>
      <c r="AB39" s="476"/>
      <c r="AC39" s="124" t="s">
        <v>133</v>
      </c>
      <c r="AD39" s="243">
        <f t="shared" si="77"/>
        <v>0</v>
      </c>
      <c r="AE39" s="425"/>
      <c r="AF39" s="388"/>
      <c r="AG39" s="255"/>
      <c r="AH39" s="248">
        <f t="shared" si="78"/>
        <v>0</v>
      </c>
      <c r="AI39" s="339">
        <f>IF(AG39&gt;0,INT((AG39-FM39)/2),AF39-FM39)</f>
        <v>0</v>
      </c>
      <c r="AJ39" s="335">
        <f>IF(Q39="初 年 度",AI39,0)</f>
        <v>0</v>
      </c>
      <c r="AK39" s="336">
        <f>IF(Q39="次 年 度",AI39,0)</f>
        <v>0</v>
      </c>
      <c r="AL39" s="473"/>
      <c r="AM39" s="245" t="str">
        <f>IF(AO39="","",VLOOKUP(L39,'リスト（けさない）'!$AA$3:$AB$29,2,0))</f>
        <v/>
      </c>
      <c r="AN39" s="248">
        <f t="shared" si="79"/>
        <v>0</v>
      </c>
      <c r="AO39" s="425"/>
      <c r="AP39" s="257">
        <f t="shared" si="2"/>
        <v>0</v>
      </c>
      <c r="AQ39" s="255"/>
      <c r="AR39" s="258">
        <f t="shared" si="80"/>
        <v>0</v>
      </c>
      <c r="AS39" s="338">
        <f t="shared" si="67"/>
        <v>0</v>
      </c>
      <c r="AT39" s="332">
        <f>IF(Q39="初 年 度",AS39,0)</f>
        <v>0</v>
      </c>
      <c r="AU39" s="333">
        <f>IF(Q39="次 年 度",AS39,0)</f>
        <v>0</v>
      </c>
      <c r="AV39" s="476"/>
      <c r="AW39" s="124" t="s">
        <v>208</v>
      </c>
      <c r="AX39" s="248">
        <f t="shared" si="81"/>
        <v>0</v>
      </c>
      <c r="AY39" s="244"/>
      <c r="AZ39" s="369"/>
      <c r="BA39" s="255"/>
      <c r="BB39" s="254">
        <f t="shared" si="82"/>
        <v>0</v>
      </c>
      <c r="BC39" s="338">
        <f t="shared" si="61"/>
        <v>0</v>
      </c>
      <c r="BD39" s="332">
        <f>IF(Q39="初 年 度",BC39,0)</f>
        <v>0</v>
      </c>
      <c r="BE39" s="333">
        <f>IF(Q39="次 年 度",BC39,0)</f>
        <v>0</v>
      </c>
      <c r="BF39" s="476"/>
      <c r="BG39" s="124" t="s">
        <v>208</v>
      </c>
      <c r="BH39" s="248">
        <f t="shared" si="83"/>
        <v>0</v>
      </c>
      <c r="BI39" s="244"/>
      <c r="BJ39" s="369"/>
      <c r="BK39" s="255"/>
      <c r="BL39" s="248">
        <f t="shared" si="84"/>
        <v>0</v>
      </c>
      <c r="BM39" s="339">
        <f t="shared" si="68"/>
        <v>0</v>
      </c>
      <c r="BN39" s="335">
        <f>IF(Q39="初 年 度",BM39,0)</f>
        <v>0</v>
      </c>
      <c r="BO39" s="336">
        <f>IF(Q39="次 年 度",BM39,0)</f>
        <v>0</v>
      </c>
      <c r="BP39" s="476"/>
      <c r="BQ39" s="124" t="s">
        <v>208</v>
      </c>
      <c r="BR39" s="248">
        <f t="shared" si="85"/>
        <v>0</v>
      </c>
      <c r="BS39" s="244"/>
      <c r="BT39" s="369"/>
      <c r="BU39" s="88"/>
      <c r="BV39" s="95">
        <f t="shared" si="86"/>
        <v>0</v>
      </c>
      <c r="BW39" s="339">
        <f t="shared" si="69"/>
        <v>0</v>
      </c>
      <c r="BX39" s="335">
        <f>IF(Q39="初 年 度",BW39,0)</f>
        <v>0</v>
      </c>
      <c r="BY39" s="336">
        <f>IF(Q39="次 年 度",BW39,0)</f>
        <v>0</v>
      </c>
      <c r="BZ39" s="476"/>
      <c r="CA39" s="124" t="s">
        <v>208</v>
      </c>
      <c r="CB39" s="248">
        <f t="shared" si="87"/>
        <v>0</v>
      </c>
      <c r="CC39" s="244"/>
      <c r="CD39" s="369"/>
      <c r="CE39" s="255"/>
      <c r="CF39" s="254">
        <f t="shared" si="88"/>
        <v>0</v>
      </c>
      <c r="CG39" s="338">
        <f t="shared" si="62"/>
        <v>0</v>
      </c>
      <c r="CH39" s="332">
        <f>IF(Q39="初 年 度",CG39,0)</f>
        <v>0</v>
      </c>
      <c r="CI39" s="333">
        <f>IF(Q39="次 年 度",CG39,0)</f>
        <v>0</v>
      </c>
      <c r="CJ39" s="256">
        <f t="shared" si="89"/>
        <v>0</v>
      </c>
      <c r="CK39" s="245">
        <f t="shared" si="90"/>
        <v>0</v>
      </c>
      <c r="CL39" s="245">
        <f t="shared" si="91"/>
        <v>0</v>
      </c>
      <c r="CM39" s="247">
        <f t="shared" si="92"/>
        <v>0</v>
      </c>
      <c r="CN39" s="245">
        <f t="shared" si="93"/>
        <v>0</v>
      </c>
      <c r="CO39" s="266">
        <f t="shared" si="94"/>
        <v>0</v>
      </c>
      <c r="CP39" s="476"/>
      <c r="CQ39" s="251" t="str">
        <f>IF(CS39="","",VLOOKUP(L39,'リスト（けさない）'!$AD$3:$AE$29,2,0))</f>
        <v/>
      </c>
      <c r="CR39" s="243">
        <f t="shared" si="95"/>
        <v>0</v>
      </c>
      <c r="CS39" s="244"/>
      <c r="CT39" s="245">
        <f t="shared" si="96"/>
        <v>0</v>
      </c>
      <c r="CU39" s="255"/>
      <c r="CV39" s="245">
        <f t="shared" si="97"/>
        <v>0</v>
      </c>
      <c r="CW39" s="339">
        <f t="shared" si="70"/>
        <v>0</v>
      </c>
      <c r="CX39" s="335">
        <f>IF(Q39="初 年 度",CW39,0)</f>
        <v>0</v>
      </c>
      <c r="CY39" s="336">
        <f>IF(Q39="次 年 度",CW39,0)</f>
        <v>0</v>
      </c>
      <c r="CZ39" s="476"/>
      <c r="DA39" s="124" t="s">
        <v>133</v>
      </c>
      <c r="DB39" s="243">
        <f t="shared" si="98"/>
        <v>0</v>
      </c>
      <c r="DC39" s="244"/>
      <c r="DD39" s="369"/>
      <c r="DE39" s="255"/>
      <c r="DF39" s="254">
        <f t="shared" si="99"/>
        <v>0</v>
      </c>
      <c r="DG39" s="338">
        <f t="shared" si="64"/>
        <v>0</v>
      </c>
      <c r="DH39" s="332">
        <f>IF(Q39="初 年 度",DG39,0)</f>
        <v>0</v>
      </c>
      <c r="DI39" s="333">
        <f>IF(Q39="次 年 度",DG39,0)</f>
        <v>0</v>
      </c>
      <c r="DJ39" s="476"/>
      <c r="DK39" s="458" t="s">
        <v>133</v>
      </c>
      <c r="DL39" s="243">
        <f t="shared" si="100"/>
        <v>0</v>
      </c>
      <c r="DM39" s="244"/>
      <c r="DN39" s="369"/>
      <c r="DO39" s="255"/>
      <c r="DP39" s="248">
        <f t="shared" si="101"/>
        <v>0</v>
      </c>
      <c r="DQ39" s="339">
        <f t="shared" si="71"/>
        <v>0</v>
      </c>
      <c r="DR39" s="335">
        <f>IF(Q39="初 年 度",DQ39,0)</f>
        <v>0</v>
      </c>
      <c r="DS39" s="336">
        <f>IF(Q39="次 年 度",DQ39,0)</f>
        <v>0</v>
      </c>
      <c r="DT39" s="476"/>
      <c r="DU39" s="458" t="s">
        <v>133</v>
      </c>
      <c r="DV39" s="243">
        <f t="shared" si="102"/>
        <v>0</v>
      </c>
      <c r="DW39" s="244"/>
      <c r="DX39" s="369"/>
      <c r="DY39" s="255"/>
      <c r="DZ39" s="254">
        <f t="shared" si="103"/>
        <v>0</v>
      </c>
      <c r="EA39" s="338">
        <f t="shared" si="65"/>
        <v>0</v>
      </c>
      <c r="EB39" s="332">
        <f>IF(Q39="初 年 度",EA39,0)</f>
        <v>0</v>
      </c>
      <c r="EC39" s="333">
        <f>IF(Q39="次 年 度",EA39,0)</f>
        <v>0</v>
      </c>
      <c r="ED39" s="476"/>
      <c r="EE39" s="458" t="s">
        <v>133</v>
      </c>
      <c r="EF39" s="243">
        <f t="shared" si="104"/>
        <v>0</v>
      </c>
      <c r="EG39" s="244"/>
      <c r="EH39" s="369"/>
      <c r="EI39" s="255"/>
      <c r="EJ39" s="248">
        <f t="shared" si="105"/>
        <v>0</v>
      </c>
      <c r="EK39" s="339">
        <f t="shared" si="72"/>
        <v>0</v>
      </c>
      <c r="EL39" s="335">
        <f>IF(Q39="初 年 度",EK39,0)</f>
        <v>0</v>
      </c>
      <c r="EM39" s="336">
        <f>IF(Q39="次 年 度",EK39,0)</f>
        <v>0</v>
      </c>
      <c r="EN39" s="256">
        <f t="shared" si="106"/>
        <v>0</v>
      </c>
      <c r="EO39" s="247">
        <f t="shared" si="40"/>
        <v>0</v>
      </c>
      <c r="EP39" s="247">
        <f t="shared" si="107"/>
        <v>0</v>
      </c>
      <c r="EQ39" s="247">
        <f t="shared" si="108"/>
        <v>0</v>
      </c>
      <c r="ER39" s="247">
        <f t="shared" si="109"/>
        <v>0</v>
      </c>
      <c r="ES39" s="259">
        <f t="shared" si="110"/>
        <v>0</v>
      </c>
      <c r="ET39" s="272">
        <f t="shared" si="7"/>
        <v>0</v>
      </c>
      <c r="EU39" s="264">
        <f t="shared" si="8"/>
        <v>0</v>
      </c>
      <c r="EV39" s="247">
        <f t="shared" si="9"/>
        <v>0</v>
      </c>
      <c r="EW39" s="247">
        <f t="shared" si="10"/>
        <v>0</v>
      </c>
      <c r="EX39" s="245">
        <f t="shared" si="11"/>
        <v>0</v>
      </c>
      <c r="EY39" s="268">
        <f t="shared" si="12"/>
        <v>0</v>
      </c>
      <c r="EZ39" s="383">
        <f>IF(L39="ブルーベリー（普通栽培）",0,220)</f>
        <v>220</v>
      </c>
      <c r="FA39" s="247">
        <f>IF(L39="ブルーベリー（普通栽培）",0,T39+AD39+AN39)</f>
        <v>0</v>
      </c>
      <c r="FB39" s="247">
        <f>IF(L39="ブルーベリー（普通栽培）",0,U39+AE39+AO39)</f>
        <v>0</v>
      </c>
      <c r="FC39" s="253">
        <f t="shared" si="111"/>
        <v>0</v>
      </c>
      <c r="FD39" s="253">
        <f t="shared" ref="FD39:FD102" si="128">SUM(FE39,FF39)</f>
        <v>0</v>
      </c>
      <c r="FE39" s="247">
        <f>IF(Q39="初 年 度",FC39-GK39,0)</f>
        <v>0</v>
      </c>
      <c r="FF39" s="259">
        <f>IF(Q39="次 年 度",FC39-GK39,0)</f>
        <v>0</v>
      </c>
      <c r="FG39" s="135">
        <f t="shared" si="112"/>
        <v>0</v>
      </c>
      <c r="FH39" s="82">
        <f t="shared" si="113"/>
        <v>0</v>
      </c>
      <c r="FI39" s="82">
        <f t="shared" si="114"/>
        <v>0</v>
      </c>
      <c r="FJ39" s="129">
        <f t="shared" si="115"/>
        <v>0</v>
      </c>
      <c r="FK39" s="228">
        <f>IF(P39="課税事業者（一般課税）",INT(V39*10/110)+INT(W39*10/110),0)</f>
        <v>0</v>
      </c>
      <c r="FL39" s="277">
        <f t="shared" si="13"/>
        <v>0</v>
      </c>
      <c r="FM39" s="278">
        <f>IF(P39="課税事業者（一般課税）",INT(AG39*0.0909090909090909),0)</f>
        <v>0</v>
      </c>
      <c r="FN39" s="342">
        <f t="shared" si="46"/>
        <v>0</v>
      </c>
      <c r="FO39" s="232">
        <f>IF(P39="課税事業者（一般課税）",INT(AP39*10/110)+INT(AQ39*10/110),0)</f>
        <v>0</v>
      </c>
      <c r="FP39" s="281">
        <f t="shared" si="116"/>
        <v>0</v>
      </c>
      <c r="FQ39" s="340">
        <f>IF(P39="課税事業者（一般課税）",INT(BA39*10/110),0)</f>
        <v>0</v>
      </c>
      <c r="FR39" s="277">
        <f t="shared" si="48"/>
        <v>0</v>
      </c>
      <c r="FS39" s="230">
        <f>IF(P39="課税事業者（一般課税）",INT(BL39*10/110),0)</f>
        <v>0</v>
      </c>
      <c r="FT39" s="279">
        <f t="shared" si="49"/>
        <v>0</v>
      </c>
      <c r="FU39" s="230">
        <f>IF(P39="課税事業者（一般課税）",INT(BV39*10/110),0)</f>
        <v>0</v>
      </c>
      <c r="FV39" s="281">
        <f t="shared" si="50"/>
        <v>0</v>
      </c>
      <c r="FW39" s="230">
        <f>IF(P39="課税事業者（一般課税）",INT(CF39*10/110),0)</f>
        <v>0</v>
      </c>
      <c r="FX39" s="279">
        <f t="shared" si="51"/>
        <v>0</v>
      </c>
      <c r="FY39" s="340">
        <f>IF(P39="課税事業者（一般課税）",INT(CT39*10/110)+INT(CU39*10/110),0)</f>
        <v>0</v>
      </c>
      <c r="FZ39" s="277">
        <f t="shared" si="117"/>
        <v>0</v>
      </c>
      <c r="GA39" s="230">
        <f>IF(P39="課税事業者（一般課税）",INT(DF39*10/110),0)</f>
        <v>0</v>
      </c>
      <c r="GB39" s="279">
        <f t="shared" si="53"/>
        <v>0</v>
      </c>
      <c r="GC39" s="353">
        <f>IF(P39="課税事業者（一般課税）",INT(DP39*10/110),0)</f>
        <v>0</v>
      </c>
      <c r="GD39" s="277">
        <f t="shared" si="54"/>
        <v>0</v>
      </c>
      <c r="GE39" s="230">
        <f>IF(P39="課税事業者（一般課税）",INT(DZ39*10/110),0)</f>
        <v>0</v>
      </c>
      <c r="GF39" s="281">
        <f t="shared" si="55"/>
        <v>0</v>
      </c>
      <c r="GG39" s="353">
        <f>IF(P39="課税事業者（一般課税）",INT(EJ39*10/110),0)</f>
        <v>0</v>
      </c>
      <c r="GH39" s="281">
        <f t="shared" si="56"/>
        <v>0</v>
      </c>
      <c r="GI39" s="280">
        <f t="shared" si="118"/>
        <v>0</v>
      </c>
      <c r="GJ39" s="277">
        <f t="shared" si="119"/>
        <v>0</v>
      </c>
      <c r="GK39" s="230">
        <f>IF(P39="課税事業者（一般課税）",INT(FC39*10/110),0)</f>
        <v>0</v>
      </c>
      <c r="GL39" s="287">
        <f t="shared" si="58"/>
        <v>0</v>
      </c>
      <c r="GM39" s="694"/>
    </row>
    <row r="40" spans="1:195" ht="20.100000000000001" customHeight="1">
      <c r="A40" s="668"/>
      <c r="B40" s="522"/>
      <c r="C40" s="669"/>
      <c r="D40" s="673"/>
      <c r="E40" s="322" t="s">
        <v>135</v>
      </c>
      <c r="F40" s="675"/>
      <c r="G40" s="770"/>
      <c r="H40" s="497"/>
      <c r="I40" s="697"/>
      <c r="J40" s="699"/>
      <c r="K40" s="552"/>
      <c r="L40" s="541"/>
      <c r="M40" s="554"/>
      <c r="N40" s="447" t="e">
        <f t="shared" si="14"/>
        <v>#DIV/0!</v>
      </c>
      <c r="O40" s="690"/>
      <c r="P40" s="537"/>
      <c r="Q40" s="537"/>
      <c r="R40" s="89"/>
      <c r="S40" s="80" t="str">
        <f>IF(U40="","",VLOOKUP(L39,'リスト（けさない）'!$X$3:$Y$29,2,0))</f>
        <v/>
      </c>
      <c r="T40" s="74">
        <f t="shared" si="75"/>
        <v>0</v>
      </c>
      <c r="U40" s="89"/>
      <c r="V40" s="80">
        <f t="shared" si="0"/>
        <v>0</v>
      </c>
      <c r="W40" s="78"/>
      <c r="X40" s="83">
        <f t="shared" si="76"/>
        <v>0</v>
      </c>
      <c r="Y40" s="83">
        <f t="shared" si="1"/>
        <v>0</v>
      </c>
      <c r="Z40" s="394">
        <f>IF(Q39="初 年 度",Y40,0)</f>
        <v>0</v>
      </c>
      <c r="AA40" s="439">
        <f>IF(Q39="次 年 度",Y40,0)</f>
        <v>0</v>
      </c>
      <c r="AB40" s="477"/>
      <c r="AC40" s="125" t="s">
        <v>133</v>
      </c>
      <c r="AD40" s="74">
        <f t="shared" si="77"/>
        <v>0</v>
      </c>
      <c r="AE40" s="426"/>
      <c r="AF40" s="388"/>
      <c r="AG40" s="89"/>
      <c r="AH40" s="96">
        <f t="shared" si="78"/>
        <v>0</v>
      </c>
      <c r="AI40" s="96">
        <f>IF(AG39&gt;0,INT((AG40-FM40)/2),AF40-FM40)</f>
        <v>0</v>
      </c>
      <c r="AJ40" s="96">
        <f>IF(Q39="初 年 度",AI40,0)</f>
        <v>0</v>
      </c>
      <c r="AK40" s="99">
        <f>IF(Q39="次 年 度",AI40,0)</f>
        <v>0</v>
      </c>
      <c r="AL40" s="89"/>
      <c r="AM40" s="80" t="str">
        <f>IF(AO40="","",VLOOKUP(L39,'リスト（けさない）'!$AA$3:$AB$29,2,0))</f>
        <v/>
      </c>
      <c r="AN40" s="96">
        <f t="shared" si="79"/>
        <v>0</v>
      </c>
      <c r="AO40" s="426"/>
      <c r="AP40" s="107">
        <f t="shared" si="2"/>
        <v>0</v>
      </c>
      <c r="AQ40" s="89"/>
      <c r="AR40" s="111">
        <f t="shared" si="80"/>
        <v>0</v>
      </c>
      <c r="AS40" s="334">
        <f t="shared" si="67"/>
        <v>0</v>
      </c>
      <c r="AT40" s="334">
        <f>IF(Q39="初 年 度",AS40,0)</f>
        <v>0</v>
      </c>
      <c r="AU40" s="337">
        <f>IF(Q39="次 年 度",AS40,0)</f>
        <v>0</v>
      </c>
      <c r="AV40" s="477"/>
      <c r="AW40" s="125" t="s">
        <v>208</v>
      </c>
      <c r="AX40" s="96">
        <f t="shared" si="81"/>
        <v>0</v>
      </c>
      <c r="AY40" s="100"/>
      <c r="AZ40" s="370"/>
      <c r="BA40" s="89"/>
      <c r="BB40" s="96">
        <f t="shared" si="82"/>
        <v>0</v>
      </c>
      <c r="BC40" s="80">
        <f t="shared" si="61"/>
        <v>0</v>
      </c>
      <c r="BD40" s="83">
        <f>IF(Q39="初 年 度",BC40,0)</f>
        <v>0</v>
      </c>
      <c r="BE40" s="120">
        <f>IF(Q39="次 年 度",BC40,0)</f>
        <v>0</v>
      </c>
      <c r="BF40" s="477"/>
      <c r="BG40" s="125" t="s">
        <v>208</v>
      </c>
      <c r="BH40" s="96">
        <f t="shared" si="83"/>
        <v>0</v>
      </c>
      <c r="BI40" s="100"/>
      <c r="BJ40" s="370"/>
      <c r="BK40" s="89"/>
      <c r="BL40" s="96">
        <f t="shared" si="84"/>
        <v>0</v>
      </c>
      <c r="BM40" s="83">
        <f t="shared" si="68"/>
        <v>0</v>
      </c>
      <c r="BN40" s="83">
        <f>IF(Q39="初 年 度",BM40,0)</f>
        <v>0</v>
      </c>
      <c r="BO40" s="120">
        <f>IF(Q39="次 年 度",BM40,0)</f>
        <v>0</v>
      </c>
      <c r="BP40" s="477"/>
      <c r="BQ40" s="125" t="s">
        <v>208</v>
      </c>
      <c r="BR40" s="96">
        <f t="shared" si="85"/>
        <v>0</v>
      </c>
      <c r="BS40" s="100"/>
      <c r="BT40" s="370"/>
      <c r="BU40" s="89"/>
      <c r="BV40" s="96">
        <f t="shared" si="86"/>
        <v>0</v>
      </c>
      <c r="BW40" s="83">
        <f t="shared" si="69"/>
        <v>0</v>
      </c>
      <c r="BX40" s="83">
        <f>IF(Q39="初 年 度",BW40,0)</f>
        <v>0</v>
      </c>
      <c r="BY40" s="120">
        <f>IF(Q39="次 年 度",BW40,0)</f>
        <v>0</v>
      </c>
      <c r="BZ40" s="477"/>
      <c r="CA40" s="125" t="s">
        <v>228</v>
      </c>
      <c r="CB40" s="96">
        <f t="shared" si="87"/>
        <v>0</v>
      </c>
      <c r="CC40" s="100"/>
      <c r="CD40" s="370"/>
      <c r="CE40" s="89"/>
      <c r="CF40" s="96">
        <f t="shared" si="88"/>
        <v>0</v>
      </c>
      <c r="CG40" s="83">
        <f t="shared" si="62"/>
        <v>0</v>
      </c>
      <c r="CH40" s="83">
        <f>IF(Q39="初 年 度",CG40,0)</f>
        <v>0</v>
      </c>
      <c r="CI40" s="120">
        <f>IF(Q39="次 年 度",CG40,0)</f>
        <v>0</v>
      </c>
      <c r="CJ40" s="71">
        <f t="shared" si="89"/>
        <v>0</v>
      </c>
      <c r="CK40" s="80">
        <f t="shared" si="90"/>
        <v>0</v>
      </c>
      <c r="CL40" s="80">
        <f t="shared" si="91"/>
        <v>0</v>
      </c>
      <c r="CM40" s="83">
        <f t="shared" si="92"/>
        <v>0</v>
      </c>
      <c r="CN40" s="80">
        <f t="shared" si="93"/>
        <v>0</v>
      </c>
      <c r="CO40" s="130">
        <f t="shared" si="94"/>
        <v>0</v>
      </c>
      <c r="CP40" s="477"/>
      <c r="CQ40" s="81" t="str">
        <f>IF(CS40="","",VLOOKUP(L39,'リスト（けさない）'!$AD$3:$AE$29,2,0))</f>
        <v/>
      </c>
      <c r="CR40" s="74">
        <f t="shared" si="95"/>
        <v>0</v>
      </c>
      <c r="CS40" s="100"/>
      <c r="CT40" s="80">
        <f t="shared" si="96"/>
        <v>0</v>
      </c>
      <c r="CU40" s="89"/>
      <c r="CV40" s="80">
        <f t="shared" si="97"/>
        <v>0</v>
      </c>
      <c r="CW40" s="80">
        <f t="shared" si="70"/>
        <v>0</v>
      </c>
      <c r="CX40" s="83">
        <f>IF(Q39="初 年 度",CW40,0)</f>
        <v>0</v>
      </c>
      <c r="CY40" s="120">
        <f>IF(Q39="次 年 度",CW40,0)</f>
        <v>0</v>
      </c>
      <c r="CZ40" s="477"/>
      <c r="DA40" s="125" t="s">
        <v>133</v>
      </c>
      <c r="DB40" s="74">
        <f t="shared" si="98"/>
        <v>0</v>
      </c>
      <c r="DC40" s="100"/>
      <c r="DD40" s="370"/>
      <c r="DE40" s="89"/>
      <c r="DF40" s="96">
        <f t="shared" si="99"/>
        <v>0</v>
      </c>
      <c r="DG40" s="83">
        <f t="shared" si="64"/>
        <v>0</v>
      </c>
      <c r="DH40" s="83">
        <f>IF(Q39="初 年 度",DG40,0)</f>
        <v>0</v>
      </c>
      <c r="DI40" s="120">
        <f>IF(Q39="次 年 度",DG40,0)</f>
        <v>0</v>
      </c>
      <c r="DJ40" s="477"/>
      <c r="DK40" s="125" t="s">
        <v>133</v>
      </c>
      <c r="DL40" s="74">
        <f t="shared" si="100"/>
        <v>0</v>
      </c>
      <c r="DM40" s="100"/>
      <c r="DN40" s="370"/>
      <c r="DO40" s="89"/>
      <c r="DP40" s="96">
        <f t="shared" si="101"/>
        <v>0</v>
      </c>
      <c r="DQ40" s="83">
        <f t="shared" si="71"/>
        <v>0</v>
      </c>
      <c r="DR40" s="83">
        <f>IF(Q39="初 年 度",DQ40,0)</f>
        <v>0</v>
      </c>
      <c r="DS40" s="120">
        <f>IF(Q39="次 年 度",DQ40,0)</f>
        <v>0</v>
      </c>
      <c r="DT40" s="477"/>
      <c r="DU40" s="125" t="s">
        <v>133</v>
      </c>
      <c r="DV40" s="74">
        <f t="shared" si="102"/>
        <v>0</v>
      </c>
      <c r="DW40" s="100"/>
      <c r="DX40" s="370"/>
      <c r="DY40" s="89"/>
      <c r="DZ40" s="96">
        <f t="shared" si="103"/>
        <v>0</v>
      </c>
      <c r="EA40" s="83">
        <f t="shared" si="65"/>
        <v>0</v>
      </c>
      <c r="EB40" s="83">
        <f>IF(Q39="初 年 度",EA40,0)</f>
        <v>0</v>
      </c>
      <c r="EC40" s="120">
        <f>IF(Q39="次 年 度",EA40,0)</f>
        <v>0</v>
      </c>
      <c r="ED40" s="477"/>
      <c r="EE40" s="125" t="s">
        <v>133</v>
      </c>
      <c r="EF40" s="74">
        <f t="shared" si="104"/>
        <v>0</v>
      </c>
      <c r="EG40" s="100"/>
      <c r="EH40" s="370"/>
      <c r="EI40" s="89"/>
      <c r="EJ40" s="96">
        <f t="shared" si="105"/>
        <v>0</v>
      </c>
      <c r="EK40" s="83">
        <f t="shared" si="72"/>
        <v>0</v>
      </c>
      <c r="EL40" s="83">
        <f>IF(Q39="初 年 度",EK40,0)</f>
        <v>0</v>
      </c>
      <c r="EM40" s="120">
        <f>IF(Q39="次 年 度",EK40,0)</f>
        <v>0</v>
      </c>
      <c r="EN40" s="71">
        <f t="shared" si="106"/>
        <v>0</v>
      </c>
      <c r="EO40" s="83">
        <f t="shared" si="40"/>
        <v>0</v>
      </c>
      <c r="EP40" s="83">
        <f t="shared" si="107"/>
        <v>0</v>
      </c>
      <c r="EQ40" s="83">
        <f t="shared" si="108"/>
        <v>0</v>
      </c>
      <c r="ER40" s="83">
        <f t="shared" si="109"/>
        <v>0</v>
      </c>
      <c r="ES40" s="120">
        <f t="shared" si="110"/>
        <v>0</v>
      </c>
      <c r="ET40" s="136">
        <f t="shared" si="7"/>
        <v>0</v>
      </c>
      <c r="EU40" s="122">
        <f t="shared" si="8"/>
        <v>0</v>
      </c>
      <c r="EV40" s="83">
        <f t="shared" si="9"/>
        <v>0</v>
      </c>
      <c r="EW40" s="83">
        <f t="shared" si="10"/>
        <v>0</v>
      </c>
      <c r="EX40" s="83">
        <f t="shared" si="11"/>
        <v>0</v>
      </c>
      <c r="EY40" s="130">
        <f t="shared" si="12"/>
        <v>0</v>
      </c>
      <c r="EZ40" s="71">
        <f>IF(L39="ブルーベリー（普通栽培）",0,220)</f>
        <v>220</v>
      </c>
      <c r="FA40" s="80">
        <f>IF(L39="ブルーベリー（普通栽培）",0,T40+AD40+AN40)</f>
        <v>0</v>
      </c>
      <c r="FB40" s="83">
        <f>IF(L39="ブルーベリー（普通栽培）",0,U40+AE40+AO40)</f>
        <v>0</v>
      </c>
      <c r="FC40" s="83">
        <f t="shared" si="111"/>
        <v>0</v>
      </c>
      <c r="FD40" s="83">
        <f t="shared" si="128"/>
        <v>0</v>
      </c>
      <c r="FE40" s="117">
        <f>IF(Q39="初 年 度",FC40-GK40,0)</f>
        <v>0</v>
      </c>
      <c r="FF40" s="118">
        <f>IF(Q39="次 年 度",FC40-GK40,0)</f>
        <v>0</v>
      </c>
      <c r="FG40" s="136">
        <f t="shared" si="112"/>
        <v>0</v>
      </c>
      <c r="FH40" s="83">
        <f t="shared" si="113"/>
        <v>0</v>
      </c>
      <c r="FI40" s="83">
        <f t="shared" si="114"/>
        <v>0</v>
      </c>
      <c r="FJ40" s="130">
        <f t="shared" si="115"/>
        <v>0</v>
      </c>
      <c r="FK40" s="314">
        <f>IF(P39="課税事業者（一般課税）",INT(V40*10/110)+INT(W40*10/110),0)</f>
        <v>0</v>
      </c>
      <c r="FL40" s="92">
        <f t="shared" si="13"/>
        <v>0</v>
      </c>
      <c r="FM40" s="102">
        <f>IF(P39="課税事業者（一般課税）",INT(AG40*0.0909090909090909),0)</f>
        <v>0</v>
      </c>
      <c r="FN40" s="343">
        <f t="shared" si="46"/>
        <v>0</v>
      </c>
      <c r="FO40" s="350">
        <f>IF(P39="課税事業者（一般課税）",INT(AP40*10/110)+INT(AQ40*10/110),0)</f>
        <v>0</v>
      </c>
      <c r="FP40" s="115">
        <f t="shared" si="116"/>
        <v>0</v>
      </c>
      <c r="FQ40" s="347">
        <f>IF(P39="課税事業者（一般課税）",INT(BA40*10/110),0)</f>
        <v>0</v>
      </c>
      <c r="FR40" s="92">
        <f t="shared" si="48"/>
        <v>0</v>
      </c>
      <c r="FS40" s="355">
        <f>IF(P39="課税事業者（一般課税）",INT(BL40*10/110),0)</f>
        <v>0</v>
      </c>
      <c r="FT40" s="105">
        <f t="shared" si="49"/>
        <v>0</v>
      </c>
      <c r="FU40" s="355">
        <f>IF(P39="課税事業者（一般課税）",INT(BV40*10/110),0)</f>
        <v>0</v>
      </c>
      <c r="FV40" s="115">
        <f t="shared" si="50"/>
        <v>0</v>
      </c>
      <c r="FW40" s="355">
        <f>IF(P39="課税事業者（一般課税）",INT(CF40*10/110),0)</f>
        <v>0</v>
      </c>
      <c r="FX40" s="105">
        <f t="shared" si="51"/>
        <v>0</v>
      </c>
      <c r="FY40" s="347">
        <f>IF(P39="課税事業者（一般課税）",INT(CT40*10/110)+INT(CU40*10/110),0)</f>
        <v>0</v>
      </c>
      <c r="FZ40" s="92">
        <f t="shared" si="117"/>
        <v>0</v>
      </c>
      <c r="GA40" s="355">
        <f>IF(P39="課税事業者（一般課税）",INT(DF40*10/110),0)</f>
        <v>0</v>
      </c>
      <c r="GB40" s="105">
        <f t="shared" si="53"/>
        <v>0</v>
      </c>
      <c r="GC40" s="354">
        <f>IF(P39="課税事業者（一般課税）",INT(DL40*10/110),0)</f>
        <v>0</v>
      </c>
      <c r="GD40" s="92">
        <f t="shared" si="54"/>
        <v>0</v>
      </c>
      <c r="GE40" s="355">
        <f>IF(P39="課税事業者（一般課税）",INT(DZ40*10/110),0)</f>
        <v>0</v>
      </c>
      <c r="GF40" s="115">
        <f t="shared" si="55"/>
        <v>0</v>
      </c>
      <c r="GG40" s="354">
        <f>IF(P39="課税事業者（一般課税）",INT(EJ40*10/110),0)</f>
        <v>0</v>
      </c>
      <c r="GH40" s="115">
        <f t="shared" si="56"/>
        <v>0</v>
      </c>
      <c r="GI40" s="113">
        <f t="shared" si="118"/>
        <v>0</v>
      </c>
      <c r="GJ40" s="92">
        <f t="shared" si="119"/>
        <v>0</v>
      </c>
      <c r="GK40" s="355">
        <f>IF(P39="課税事業者（一般課税）",INT(FC40*10/110),0)</f>
        <v>0</v>
      </c>
      <c r="GL40" s="140">
        <f t="shared" si="58"/>
        <v>0</v>
      </c>
      <c r="GM40" s="695"/>
    </row>
    <row r="41" spans="1:195" ht="20.100000000000001" customHeight="1">
      <c r="A41" s="667" t="str">
        <f t="shared" ref="A41" si="129">+A39</f>
        <v>北海道</v>
      </c>
      <c r="B41" s="521"/>
      <c r="C41" s="629">
        <f t="shared" si="59"/>
        <v>14</v>
      </c>
      <c r="D41" s="685"/>
      <c r="E41" s="317" t="s">
        <v>253</v>
      </c>
      <c r="F41" s="680"/>
      <c r="G41" s="771">
        <f>+'申請用入力(①本体) '!G41:G42</f>
        <v>0</v>
      </c>
      <c r="H41" s="697"/>
      <c r="I41" s="543"/>
      <c r="J41" s="698"/>
      <c r="K41" s="684"/>
      <c r="L41" s="683"/>
      <c r="M41" s="762"/>
      <c r="N41" s="448" t="e">
        <f t="shared" si="14"/>
        <v>#DIV/0!</v>
      </c>
      <c r="O41" s="689" t="str">
        <f>IF(L41="","",VLOOKUP(L41,'リスト（けさない）'!$Q$3:$R$29,2,0))</f>
        <v/>
      </c>
      <c r="P41" s="700"/>
      <c r="Q41" s="700"/>
      <c r="R41" s="473"/>
      <c r="S41" s="251" t="str">
        <f>IF(U41="","",VLOOKUP(L41,'リスト（けさない）'!$X$3:$Y$29,2,0))</f>
        <v/>
      </c>
      <c r="T41" s="243">
        <f t="shared" ref="T41:T104" si="130">IF(U41&gt;0,1,0)</f>
        <v>0</v>
      </c>
      <c r="U41" s="255"/>
      <c r="V41" s="245">
        <f t="shared" si="0"/>
        <v>0</v>
      </c>
      <c r="W41" s="246"/>
      <c r="X41" s="247">
        <f t="shared" ref="X41:X104" si="131">+V41+W41</f>
        <v>0</v>
      </c>
      <c r="Y41" s="253">
        <f t="shared" si="1"/>
        <v>0</v>
      </c>
      <c r="Z41" s="332">
        <f>IF(Q41="初 年 度",Y41,0)</f>
        <v>0</v>
      </c>
      <c r="AA41" s="438">
        <f>IF(Q41="次 年 度",Y41,0)</f>
        <v>0</v>
      </c>
      <c r="AB41" s="476"/>
      <c r="AC41" s="124" t="s">
        <v>208</v>
      </c>
      <c r="AD41" s="243">
        <f t="shared" ref="AD41:AD104" si="132">IF(AE41&gt;0,1,0)</f>
        <v>0</v>
      </c>
      <c r="AE41" s="425"/>
      <c r="AF41" s="388"/>
      <c r="AG41" s="255"/>
      <c r="AH41" s="248">
        <f t="shared" ref="AH41:AH104" si="133">+AF41+AG41</f>
        <v>0</v>
      </c>
      <c r="AI41" s="339">
        <f>IF(AG41&gt;0,INT((AG41-FM41)/2),AF41-FM41)</f>
        <v>0</v>
      </c>
      <c r="AJ41" s="335">
        <f>IF(Q41="初 年 度",AI41,0)</f>
        <v>0</v>
      </c>
      <c r="AK41" s="336">
        <f>IF(Q41="次 年 度",AI41,0)</f>
        <v>0</v>
      </c>
      <c r="AL41" s="473"/>
      <c r="AM41" s="245" t="str">
        <f>IF(AO41="","",VLOOKUP(L41,'リスト（けさない）'!$AA$3:$AB$29,2,0))</f>
        <v/>
      </c>
      <c r="AN41" s="248">
        <f t="shared" ref="AN41:AN104" si="134">IF(AO41&gt;0,1,0)</f>
        <v>0</v>
      </c>
      <c r="AO41" s="425"/>
      <c r="AP41" s="257">
        <f t="shared" si="2"/>
        <v>0</v>
      </c>
      <c r="AQ41" s="255"/>
      <c r="AR41" s="258">
        <f t="shared" ref="AR41:AR104" si="135">+AP41+AQ41</f>
        <v>0</v>
      </c>
      <c r="AS41" s="338">
        <f t="shared" si="67"/>
        <v>0</v>
      </c>
      <c r="AT41" s="332">
        <f>IF(Q41="初 年 度",AS41,0)</f>
        <v>0</v>
      </c>
      <c r="AU41" s="333">
        <f>IF(Q41="次 年 度",AS41,0)</f>
        <v>0</v>
      </c>
      <c r="AV41" s="476"/>
      <c r="AW41" s="124" t="s">
        <v>208</v>
      </c>
      <c r="AX41" s="248">
        <f t="shared" ref="AX41:AX104" si="136">IF(AY41&gt;0,1,0)</f>
        <v>0</v>
      </c>
      <c r="AY41" s="244"/>
      <c r="AZ41" s="369"/>
      <c r="BA41" s="255"/>
      <c r="BB41" s="254">
        <f t="shared" ref="BB41:BB104" si="137">+AZ41+BA41</f>
        <v>0</v>
      </c>
      <c r="BC41" s="338">
        <f t="shared" si="61"/>
        <v>0</v>
      </c>
      <c r="BD41" s="332">
        <f>IF(Q41="初 年 度",BC41,0)</f>
        <v>0</v>
      </c>
      <c r="BE41" s="333">
        <f>IF(Q41="次 年 度",BC41,0)</f>
        <v>0</v>
      </c>
      <c r="BF41" s="476"/>
      <c r="BG41" s="124" t="s">
        <v>208</v>
      </c>
      <c r="BH41" s="248">
        <f t="shared" ref="BH41:BH104" si="138">IF(BI41&gt;0,1,0)</f>
        <v>0</v>
      </c>
      <c r="BI41" s="244"/>
      <c r="BJ41" s="369"/>
      <c r="BK41" s="255"/>
      <c r="BL41" s="248">
        <f t="shared" ref="BL41:BL104" si="139">+BJ41+BK41</f>
        <v>0</v>
      </c>
      <c r="BM41" s="339">
        <f t="shared" si="68"/>
        <v>0</v>
      </c>
      <c r="BN41" s="335">
        <f>IF(Q41="初 年 度",BM41,0)</f>
        <v>0</v>
      </c>
      <c r="BO41" s="336">
        <f>IF(Q41="次 年 度",BM41,0)</f>
        <v>0</v>
      </c>
      <c r="BP41" s="476"/>
      <c r="BQ41" s="124" t="s">
        <v>208</v>
      </c>
      <c r="BR41" s="248">
        <f t="shared" ref="BR41:BR104" si="140">IF(BS41&gt;0,1,0)</f>
        <v>0</v>
      </c>
      <c r="BS41" s="244"/>
      <c r="BT41" s="369"/>
      <c r="BU41" s="88"/>
      <c r="BV41" s="95">
        <f t="shared" ref="BV41:BV104" si="141">+BT41+BU41</f>
        <v>0</v>
      </c>
      <c r="BW41" s="339">
        <f t="shared" si="69"/>
        <v>0</v>
      </c>
      <c r="BX41" s="335">
        <f>IF(Q41="初 年 度",BW41,0)</f>
        <v>0</v>
      </c>
      <c r="BY41" s="336">
        <f>IF(Q41="次 年 度",BW41,0)</f>
        <v>0</v>
      </c>
      <c r="BZ41" s="476"/>
      <c r="CA41" s="124" t="s">
        <v>208</v>
      </c>
      <c r="CB41" s="248">
        <f t="shared" ref="CB41:CB104" si="142">IF(CC41&gt;0,1,0)</f>
        <v>0</v>
      </c>
      <c r="CC41" s="244"/>
      <c r="CD41" s="369"/>
      <c r="CE41" s="255"/>
      <c r="CF41" s="254">
        <f t="shared" ref="CF41:CF104" si="143">+CD41+CE41</f>
        <v>0</v>
      </c>
      <c r="CG41" s="338">
        <f t="shared" si="62"/>
        <v>0</v>
      </c>
      <c r="CH41" s="332">
        <f>IF(Q41="初 年 度",CG41,0)</f>
        <v>0</v>
      </c>
      <c r="CI41" s="333">
        <f>IF(Q41="次 年 度",CG41,0)</f>
        <v>0</v>
      </c>
      <c r="CJ41" s="256">
        <f t="shared" ref="CJ41:CJ104" si="144">SUM(AX41,BH41,BR41,CB41)</f>
        <v>0</v>
      </c>
      <c r="CK41" s="245">
        <f t="shared" ref="CK41:CK104" si="145">SUM(AY41,BI41,BS41,CC41)</f>
        <v>0</v>
      </c>
      <c r="CL41" s="245">
        <f t="shared" ref="CL41:CL104" si="146">SUM(BB41,BL41,BV41,CF41)</f>
        <v>0</v>
      </c>
      <c r="CM41" s="247">
        <f t="shared" ref="CM41:CM104" si="147">SUM(BC41,BM41,BW41,CG41)</f>
        <v>0</v>
      </c>
      <c r="CN41" s="245">
        <f t="shared" ref="CN41:CN104" si="148">SUM(BD41,BN41,BX41,CH41)</f>
        <v>0</v>
      </c>
      <c r="CO41" s="266">
        <f t="shared" ref="CO41:CO104" si="149">SUM(BE41,BO41,BY41,CI41)</f>
        <v>0</v>
      </c>
      <c r="CP41" s="476"/>
      <c r="CQ41" s="245" t="str">
        <f>IF(CS41="","",VLOOKUP(L41,'リスト（けさない）'!$AD$3:$AE$29,2,0))</f>
        <v/>
      </c>
      <c r="CR41" s="267">
        <f t="shared" ref="CR41:CR104" si="150">IF(CS41&gt;0,1,0)</f>
        <v>0</v>
      </c>
      <c r="CS41" s="244"/>
      <c r="CT41" s="245">
        <f t="shared" ref="CT41:CT104" si="151">IF(CS41&gt;0,ROUND(CQ41*CS41,0),0)</f>
        <v>0</v>
      </c>
      <c r="CU41" s="255"/>
      <c r="CV41" s="245">
        <f t="shared" ref="CV41:CV104" si="152">+CT41+CU41</f>
        <v>0</v>
      </c>
      <c r="CW41" s="339">
        <f t="shared" si="70"/>
        <v>0</v>
      </c>
      <c r="CX41" s="335">
        <f>IF(Q41="初 年 度",CW41,0)</f>
        <v>0</v>
      </c>
      <c r="CY41" s="336">
        <f>IF(Q41="次 年 度",CW41,0)</f>
        <v>0</v>
      </c>
      <c r="CZ41" s="476"/>
      <c r="DA41" s="124" t="s">
        <v>208</v>
      </c>
      <c r="DB41" s="267">
        <f t="shared" ref="DB41:DB104" si="153">IF(DC41&gt;0,1,0)</f>
        <v>0</v>
      </c>
      <c r="DC41" s="244"/>
      <c r="DD41" s="369"/>
      <c r="DE41" s="255"/>
      <c r="DF41" s="248">
        <f t="shared" ref="DF41:DF104" si="154">+DD41+DE41</f>
        <v>0</v>
      </c>
      <c r="DG41" s="339">
        <f t="shared" si="64"/>
        <v>0</v>
      </c>
      <c r="DH41" s="335">
        <f>IF(Q41="初 年 度",DG41,0)</f>
        <v>0</v>
      </c>
      <c r="DI41" s="336">
        <f>IF(Q41="次 年 度",DG41,0)</f>
        <v>0</v>
      </c>
      <c r="DJ41" s="476"/>
      <c r="DK41" s="458" t="s">
        <v>208</v>
      </c>
      <c r="DL41" s="267">
        <f t="shared" ref="DL41:DL104" si="155">IF(DM41&gt;0,1,0)</f>
        <v>0</v>
      </c>
      <c r="DM41" s="244"/>
      <c r="DN41" s="369"/>
      <c r="DO41" s="255"/>
      <c r="DP41" s="248">
        <f t="shared" ref="DP41:DP104" si="156">+DN41+DO41</f>
        <v>0</v>
      </c>
      <c r="DQ41" s="339">
        <f t="shared" si="71"/>
        <v>0</v>
      </c>
      <c r="DR41" s="335">
        <f>IF(Q41="初 年 度",DQ41,0)</f>
        <v>0</v>
      </c>
      <c r="DS41" s="336">
        <f>IF(Q41="次 年 度",DQ41,0)</f>
        <v>0</v>
      </c>
      <c r="DT41" s="476"/>
      <c r="DU41" s="458" t="s">
        <v>208</v>
      </c>
      <c r="DV41" s="267">
        <f t="shared" ref="DV41:DV104" si="157">IF(DW41&gt;0,1,0)</f>
        <v>0</v>
      </c>
      <c r="DW41" s="244"/>
      <c r="DX41" s="369"/>
      <c r="DY41" s="255"/>
      <c r="DZ41" s="254">
        <f t="shared" ref="DZ41:DZ104" si="158">+DX41+DY41</f>
        <v>0</v>
      </c>
      <c r="EA41" s="338">
        <f t="shared" si="65"/>
        <v>0</v>
      </c>
      <c r="EB41" s="332">
        <f>IF(Q41="初 年 度",EA41,0)</f>
        <v>0</v>
      </c>
      <c r="EC41" s="333">
        <f>IF(Q41="次 年 度",EA41,0)</f>
        <v>0</v>
      </c>
      <c r="ED41" s="476"/>
      <c r="EE41" s="458" t="s">
        <v>208</v>
      </c>
      <c r="EF41" s="267">
        <f t="shared" ref="EF41:EF104" si="159">IF(EG41&gt;0,1,0)</f>
        <v>0</v>
      </c>
      <c r="EG41" s="244"/>
      <c r="EH41" s="369"/>
      <c r="EI41" s="255"/>
      <c r="EJ41" s="248">
        <f t="shared" ref="EJ41:EJ104" si="160">+EH41+EI41</f>
        <v>0</v>
      </c>
      <c r="EK41" s="339">
        <f t="shared" si="72"/>
        <v>0</v>
      </c>
      <c r="EL41" s="335">
        <f>IF(Q41="初 年 度",EK41,0)</f>
        <v>0</v>
      </c>
      <c r="EM41" s="336">
        <f>IF(Q41="次 年 度",EK41,0)</f>
        <v>0</v>
      </c>
      <c r="EN41" s="256">
        <f t="shared" ref="EN41:EN104" si="161">SUM(DL41,DV41,EF41)</f>
        <v>0</v>
      </c>
      <c r="EO41" s="247">
        <f t="shared" si="40"/>
        <v>0</v>
      </c>
      <c r="EP41" s="247">
        <f t="shared" ref="EP41:EP104" si="162">SUM(DP41,DZ41,EJ41)</f>
        <v>0</v>
      </c>
      <c r="EQ41" s="247">
        <f t="shared" ref="EQ41:EQ104" si="163">SUM(DQ41,EA41,EK41)</f>
        <v>0</v>
      </c>
      <c r="ER41" s="247">
        <f t="shared" ref="ER41:ER104" si="164">SUM(DR41,EB41,EL41)</f>
        <v>0</v>
      </c>
      <c r="ES41" s="259">
        <f t="shared" ref="ES41:ES104" si="165">SUM(DS41,EC41,EM41)</f>
        <v>0</v>
      </c>
      <c r="ET41" s="272">
        <f t="shared" si="7"/>
        <v>0</v>
      </c>
      <c r="EU41" s="264">
        <f t="shared" si="8"/>
        <v>0</v>
      </c>
      <c r="EV41" s="247">
        <f t="shared" si="9"/>
        <v>0</v>
      </c>
      <c r="EW41" s="247">
        <f t="shared" si="10"/>
        <v>0</v>
      </c>
      <c r="EX41" s="251">
        <f t="shared" si="11"/>
        <v>0</v>
      </c>
      <c r="EY41" s="259">
        <f t="shared" si="12"/>
        <v>0</v>
      </c>
      <c r="EZ41" s="384">
        <f>IF(L41="ブルーベリー（普通栽培）",0,220)</f>
        <v>220</v>
      </c>
      <c r="FA41" s="247">
        <f>IF(L41="ブルーベリー（普通栽培）",0,T41+AD41+AN41)</f>
        <v>0</v>
      </c>
      <c r="FB41" s="247">
        <f>IF(L41="ブルーベリー（普通栽培）",0,U41+AE41+AO41)</f>
        <v>0</v>
      </c>
      <c r="FC41" s="247">
        <f t="shared" ref="FC41:FC104" si="166">ROUND(EZ41*FB41,0)</f>
        <v>0</v>
      </c>
      <c r="FD41" s="253">
        <f t="shared" si="128"/>
        <v>0</v>
      </c>
      <c r="FE41" s="247">
        <f>IF(Q41="初 年 度",FC41-GK41,0)</f>
        <v>0</v>
      </c>
      <c r="FF41" s="259">
        <f>IF(Q41="次 年 度",FC41-GK41,0)</f>
        <v>0</v>
      </c>
      <c r="FG41" s="135">
        <f t="shared" ref="FG41:FG104" si="167">SUM(EV41,FC41)</f>
        <v>0</v>
      </c>
      <c r="FH41" s="82">
        <f t="shared" ref="FH41:FH104" si="168">SUM(EW41,FD41)</f>
        <v>0</v>
      </c>
      <c r="FI41" s="82">
        <f t="shared" ref="FI41:FI104" si="169">SUM(EX41,FE41)</f>
        <v>0</v>
      </c>
      <c r="FJ41" s="129">
        <f t="shared" ref="FJ41:FJ104" si="170">SUM(EY41,FF41)</f>
        <v>0</v>
      </c>
      <c r="FK41" s="228">
        <f>IF(P41="課税事業者（一般課税）",INT(V41*10/110)+INT(W41*10/110),0)</f>
        <v>0</v>
      </c>
      <c r="FL41" s="277">
        <f t="shared" si="13"/>
        <v>0</v>
      </c>
      <c r="FM41" s="278">
        <f>IF(P41="課税事業者（一般課税）",INT(AG41*0.0909090909090909),0)</f>
        <v>0</v>
      </c>
      <c r="FN41" s="342">
        <f t="shared" si="46"/>
        <v>0</v>
      </c>
      <c r="FO41" s="232">
        <f>IF(P41="課税事業者（一般課税）",INT(AP41*10/110)+INT(AQ41*10/110),0)</f>
        <v>0</v>
      </c>
      <c r="FP41" s="281">
        <f t="shared" ref="FP41:FP104" si="171">IF(AP41=0,INT(FO41/2),FO41)</f>
        <v>0</v>
      </c>
      <c r="FQ41" s="340">
        <f>IF(P41="課税事業者（一般課税）",INT(BA41*10/110),0)</f>
        <v>0</v>
      </c>
      <c r="FR41" s="277">
        <f t="shared" si="48"/>
        <v>0</v>
      </c>
      <c r="FS41" s="230">
        <f>IF(P41="課税事業者（一般課税）",INT(BL41*10/110),0)</f>
        <v>0</v>
      </c>
      <c r="FT41" s="281">
        <f t="shared" si="49"/>
        <v>0</v>
      </c>
      <c r="FU41" s="230">
        <f>IF(P41="課税事業者（一般課税）",INT(BV41*10/110),0)</f>
        <v>0</v>
      </c>
      <c r="FV41" s="281">
        <f t="shared" si="50"/>
        <v>0</v>
      </c>
      <c r="FW41" s="230">
        <f>IF(P41="課税事業者（一般課税）",INT(CF41*10/110),0)</f>
        <v>0</v>
      </c>
      <c r="FX41" s="279">
        <f t="shared" si="51"/>
        <v>0</v>
      </c>
      <c r="FY41" s="340">
        <f>IF(P41="課税事業者（一般課税）",INT(CT41*10/110)+INT(CU41*10/110),0)</f>
        <v>0</v>
      </c>
      <c r="FZ41" s="277">
        <f t="shared" ref="FZ41:FZ104" si="172">IF(CT41=0,INT(FY41/2),FY41)</f>
        <v>0</v>
      </c>
      <c r="GA41" s="230">
        <f>IF(P41="課税事業者（一般課税）",INT(DF41*10/110),0)</f>
        <v>0</v>
      </c>
      <c r="GB41" s="279">
        <f t="shared" si="53"/>
        <v>0</v>
      </c>
      <c r="GC41" s="353">
        <f>IF(P41="課税事業者（一般課税）",INT(DP41*10/110),0)</f>
        <v>0</v>
      </c>
      <c r="GD41" s="277">
        <f t="shared" si="54"/>
        <v>0</v>
      </c>
      <c r="GE41" s="230">
        <f>IF(P41="課税事業者（一般課税）",INT(DZ41*10/110),0)</f>
        <v>0</v>
      </c>
      <c r="GF41" s="281">
        <f t="shared" si="55"/>
        <v>0</v>
      </c>
      <c r="GG41" s="353">
        <f>IF(P41="課税事業者（一般課税）",INT(EJ41*10/110),0)</f>
        <v>0</v>
      </c>
      <c r="GH41" s="281">
        <f t="shared" si="56"/>
        <v>0</v>
      </c>
      <c r="GI41" s="280">
        <f t="shared" ref="GI41:GI104" si="173">SUM(FK41,FM41,FO41,FQ41,FS41,FU41,FW41,FY41,GA41,GC41,GE41,GG41)</f>
        <v>0</v>
      </c>
      <c r="GJ41" s="277">
        <f t="shared" ref="GJ41:GJ104" si="174">SUM(FL41,FN41,FP41,FR41,FT41,FV41,FX41,FZ41,GB41,GD41,GF41,GH41)</f>
        <v>0</v>
      </c>
      <c r="GK41" s="230">
        <f>IF(P41="課税事業者（一般課税）",INT(FC41*10/110),0)</f>
        <v>0</v>
      </c>
      <c r="GL41" s="287">
        <f t="shared" si="58"/>
        <v>0</v>
      </c>
      <c r="GM41" s="694"/>
    </row>
    <row r="42" spans="1:195" ht="20.100000000000001" customHeight="1">
      <c r="A42" s="668"/>
      <c r="B42" s="522"/>
      <c r="C42" s="669"/>
      <c r="D42" s="673"/>
      <c r="E42" s="320" t="s">
        <v>135</v>
      </c>
      <c r="F42" s="675"/>
      <c r="G42" s="770"/>
      <c r="H42" s="497"/>
      <c r="I42" s="697"/>
      <c r="J42" s="699"/>
      <c r="K42" s="552"/>
      <c r="L42" s="541"/>
      <c r="M42" s="554"/>
      <c r="N42" s="447" t="e">
        <f t="shared" si="14"/>
        <v>#DIV/0!</v>
      </c>
      <c r="O42" s="690"/>
      <c r="P42" s="537"/>
      <c r="Q42" s="537"/>
      <c r="R42" s="89"/>
      <c r="S42" s="80" t="str">
        <f>IF(U42="","",VLOOKUP(L41,'リスト（けさない）'!$X$3:$Y$29,2,0))</f>
        <v/>
      </c>
      <c r="T42" s="74">
        <f t="shared" si="130"/>
        <v>0</v>
      </c>
      <c r="U42" s="89"/>
      <c r="V42" s="80">
        <f t="shared" si="0"/>
        <v>0</v>
      </c>
      <c r="W42" s="78"/>
      <c r="X42" s="83">
        <f t="shared" si="131"/>
        <v>0</v>
      </c>
      <c r="Y42" s="83">
        <f t="shared" si="1"/>
        <v>0</v>
      </c>
      <c r="Z42" s="394">
        <f>IF(Q41="初 年 度",Y42,0)</f>
        <v>0</v>
      </c>
      <c r="AA42" s="439">
        <f>IF(Q41="次 年 度",Y42,0)</f>
        <v>0</v>
      </c>
      <c r="AB42" s="477"/>
      <c r="AC42" s="125" t="s">
        <v>208</v>
      </c>
      <c r="AD42" s="74">
        <f t="shared" si="132"/>
        <v>0</v>
      </c>
      <c r="AE42" s="426"/>
      <c r="AF42" s="388"/>
      <c r="AG42" s="89"/>
      <c r="AH42" s="96">
        <f t="shared" si="133"/>
        <v>0</v>
      </c>
      <c r="AI42" s="96">
        <f>IF(AG41&gt;0,INT((AG42-FM42)/2),AF42-FM42)</f>
        <v>0</v>
      </c>
      <c r="AJ42" s="96">
        <f>IF(Q41="初 年 度",AI42,0)</f>
        <v>0</v>
      </c>
      <c r="AK42" s="99">
        <f>IF(Q41="次 年 度",AI42,0)</f>
        <v>0</v>
      </c>
      <c r="AL42" s="89"/>
      <c r="AM42" s="80" t="str">
        <f>IF(AO42="","",VLOOKUP(L41,'リスト（けさない）'!$AA$3:$AB$29,2,0))</f>
        <v/>
      </c>
      <c r="AN42" s="96">
        <f t="shared" si="134"/>
        <v>0</v>
      </c>
      <c r="AO42" s="426"/>
      <c r="AP42" s="107">
        <f t="shared" si="2"/>
        <v>0</v>
      </c>
      <c r="AQ42" s="89"/>
      <c r="AR42" s="111">
        <f t="shared" si="135"/>
        <v>0</v>
      </c>
      <c r="AS42" s="334">
        <f t="shared" si="67"/>
        <v>0</v>
      </c>
      <c r="AT42" s="334">
        <f>IF(Q41="初 年 度",AS42,0)</f>
        <v>0</v>
      </c>
      <c r="AU42" s="337">
        <f>IF(Q41="次 年 度",AS42,0)</f>
        <v>0</v>
      </c>
      <c r="AV42" s="477"/>
      <c r="AW42" s="125" t="s">
        <v>208</v>
      </c>
      <c r="AX42" s="96">
        <f t="shared" si="136"/>
        <v>0</v>
      </c>
      <c r="AY42" s="100"/>
      <c r="AZ42" s="370"/>
      <c r="BA42" s="89"/>
      <c r="BB42" s="96">
        <f t="shared" si="137"/>
        <v>0</v>
      </c>
      <c r="BC42" s="80">
        <f t="shared" si="61"/>
        <v>0</v>
      </c>
      <c r="BD42" s="83">
        <f>IF(Q41="初 年 度",BC42,0)</f>
        <v>0</v>
      </c>
      <c r="BE42" s="120">
        <f>IF(Q41="次 年 度",BC42,0)</f>
        <v>0</v>
      </c>
      <c r="BF42" s="477"/>
      <c r="BG42" s="125" t="s">
        <v>208</v>
      </c>
      <c r="BH42" s="96">
        <f t="shared" si="138"/>
        <v>0</v>
      </c>
      <c r="BI42" s="100"/>
      <c r="BJ42" s="370"/>
      <c r="BK42" s="89"/>
      <c r="BL42" s="96">
        <f t="shared" si="139"/>
        <v>0</v>
      </c>
      <c r="BM42" s="83">
        <f t="shared" si="68"/>
        <v>0</v>
      </c>
      <c r="BN42" s="83">
        <f>IF(Q41="初 年 度",BM42,0)</f>
        <v>0</v>
      </c>
      <c r="BO42" s="120">
        <f>IF(Q41="次 年 度",BM42,0)</f>
        <v>0</v>
      </c>
      <c r="BP42" s="477"/>
      <c r="BQ42" s="125" t="s">
        <v>208</v>
      </c>
      <c r="BR42" s="96">
        <f t="shared" si="140"/>
        <v>0</v>
      </c>
      <c r="BS42" s="100"/>
      <c r="BT42" s="370"/>
      <c r="BU42" s="89"/>
      <c r="BV42" s="96">
        <f t="shared" si="141"/>
        <v>0</v>
      </c>
      <c r="BW42" s="83">
        <f t="shared" si="69"/>
        <v>0</v>
      </c>
      <c r="BX42" s="83">
        <f>IF(Q41="初 年 度",BW42,0)</f>
        <v>0</v>
      </c>
      <c r="BY42" s="120">
        <f>IF(Q41="次 年 度",BW42,0)</f>
        <v>0</v>
      </c>
      <c r="BZ42" s="477"/>
      <c r="CA42" s="125" t="s">
        <v>208</v>
      </c>
      <c r="CB42" s="96">
        <f t="shared" si="142"/>
        <v>0</v>
      </c>
      <c r="CC42" s="100"/>
      <c r="CD42" s="370"/>
      <c r="CE42" s="89"/>
      <c r="CF42" s="96">
        <f t="shared" si="143"/>
        <v>0</v>
      </c>
      <c r="CG42" s="83">
        <f t="shared" si="62"/>
        <v>0</v>
      </c>
      <c r="CH42" s="83">
        <f>IF(Q41="初 年 度",CG42,0)</f>
        <v>0</v>
      </c>
      <c r="CI42" s="120">
        <f>IF(Q41="次 年 度",CG42,0)</f>
        <v>0</v>
      </c>
      <c r="CJ42" s="71">
        <f t="shared" si="144"/>
        <v>0</v>
      </c>
      <c r="CK42" s="80">
        <f t="shared" si="145"/>
        <v>0</v>
      </c>
      <c r="CL42" s="80">
        <f t="shared" si="146"/>
        <v>0</v>
      </c>
      <c r="CM42" s="83">
        <f t="shared" si="147"/>
        <v>0</v>
      </c>
      <c r="CN42" s="80">
        <f t="shared" si="148"/>
        <v>0</v>
      </c>
      <c r="CO42" s="130">
        <f t="shared" si="149"/>
        <v>0</v>
      </c>
      <c r="CP42" s="477"/>
      <c r="CQ42" s="80" t="str">
        <f>IF(CS42="","",VLOOKUP(L41,'リスト（けさない）'!$AD$3:$AE$29,2,0))</f>
        <v/>
      </c>
      <c r="CR42" s="74">
        <f t="shared" si="150"/>
        <v>0</v>
      </c>
      <c r="CS42" s="100"/>
      <c r="CT42" s="80">
        <f t="shared" si="151"/>
        <v>0</v>
      </c>
      <c r="CU42" s="89"/>
      <c r="CV42" s="80">
        <f t="shared" si="152"/>
        <v>0</v>
      </c>
      <c r="CW42" s="80">
        <f t="shared" si="70"/>
        <v>0</v>
      </c>
      <c r="CX42" s="83">
        <f>IF(Q41="初 年 度",CW42,0)</f>
        <v>0</v>
      </c>
      <c r="CY42" s="120">
        <f>IF(Q41="次 年 度",CW42,0)</f>
        <v>0</v>
      </c>
      <c r="CZ42" s="477"/>
      <c r="DA42" s="125" t="s">
        <v>208</v>
      </c>
      <c r="DB42" s="74">
        <f t="shared" si="153"/>
        <v>0</v>
      </c>
      <c r="DC42" s="100"/>
      <c r="DD42" s="370"/>
      <c r="DE42" s="89"/>
      <c r="DF42" s="96">
        <f t="shared" si="154"/>
        <v>0</v>
      </c>
      <c r="DG42" s="83">
        <f t="shared" si="64"/>
        <v>0</v>
      </c>
      <c r="DH42" s="83">
        <f>IF(Q41="初 年 度",DG42,0)</f>
        <v>0</v>
      </c>
      <c r="DI42" s="120">
        <f>IF(Q41="次 年 度",DG42,0)</f>
        <v>0</v>
      </c>
      <c r="DJ42" s="477"/>
      <c r="DK42" s="125" t="s">
        <v>208</v>
      </c>
      <c r="DL42" s="74">
        <f t="shared" si="155"/>
        <v>0</v>
      </c>
      <c r="DM42" s="100"/>
      <c r="DN42" s="370"/>
      <c r="DO42" s="89"/>
      <c r="DP42" s="96">
        <f t="shared" si="156"/>
        <v>0</v>
      </c>
      <c r="DQ42" s="83">
        <f t="shared" si="71"/>
        <v>0</v>
      </c>
      <c r="DR42" s="83">
        <f>IF(Q41="初 年 度",DQ42,0)</f>
        <v>0</v>
      </c>
      <c r="DS42" s="120">
        <f>IF(Q41="次 年 度",DQ42,0)</f>
        <v>0</v>
      </c>
      <c r="DT42" s="477"/>
      <c r="DU42" s="125" t="s">
        <v>208</v>
      </c>
      <c r="DV42" s="74">
        <f t="shared" si="157"/>
        <v>0</v>
      </c>
      <c r="DW42" s="100"/>
      <c r="DX42" s="370"/>
      <c r="DY42" s="89"/>
      <c r="DZ42" s="96">
        <f t="shared" si="158"/>
        <v>0</v>
      </c>
      <c r="EA42" s="83">
        <f t="shared" si="65"/>
        <v>0</v>
      </c>
      <c r="EB42" s="83">
        <f>IF(Q41="初 年 度",EA42,0)</f>
        <v>0</v>
      </c>
      <c r="EC42" s="120">
        <f>IF(Q41="次 年 度",EA42,0)</f>
        <v>0</v>
      </c>
      <c r="ED42" s="477"/>
      <c r="EE42" s="125" t="s">
        <v>208</v>
      </c>
      <c r="EF42" s="74">
        <f t="shared" si="159"/>
        <v>0</v>
      </c>
      <c r="EG42" s="100"/>
      <c r="EH42" s="370"/>
      <c r="EI42" s="89"/>
      <c r="EJ42" s="96">
        <f t="shared" si="160"/>
        <v>0</v>
      </c>
      <c r="EK42" s="83">
        <f t="shared" si="72"/>
        <v>0</v>
      </c>
      <c r="EL42" s="83">
        <f>IF(Q41="初 年 度",EK42,0)</f>
        <v>0</v>
      </c>
      <c r="EM42" s="120">
        <f>IF(Q41="次 年 度",EK42,0)</f>
        <v>0</v>
      </c>
      <c r="EN42" s="71">
        <f t="shared" si="161"/>
        <v>0</v>
      </c>
      <c r="EO42" s="83">
        <f t="shared" si="40"/>
        <v>0</v>
      </c>
      <c r="EP42" s="83">
        <f t="shared" si="162"/>
        <v>0</v>
      </c>
      <c r="EQ42" s="83">
        <f t="shared" si="163"/>
        <v>0</v>
      </c>
      <c r="ER42" s="83">
        <f t="shared" si="164"/>
        <v>0</v>
      </c>
      <c r="ES42" s="120">
        <f t="shared" si="165"/>
        <v>0</v>
      </c>
      <c r="ET42" s="136">
        <f t="shared" si="7"/>
        <v>0</v>
      </c>
      <c r="EU42" s="122">
        <f t="shared" si="8"/>
        <v>0</v>
      </c>
      <c r="EV42" s="83">
        <f t="shared" si="9"/>
        <v>0</v>
      </c>
      <c r="EW42" s="83">
        <f t="shared" si="10"/>
        <v>0</v>
      </c>
      <c r="EX42" s="80">
        <f t="shared" si="11"/>
        <v>0</v>
      </c>
      <c r="EY42" s="120">
        <f t="shared" si="12"/>
        <v>0</v>
      </c>
      <c r="EZ42" s="71">
        <f>IF(L41="ブルーベリー（普通栽培）",0,220)</f>
        <v>220</v>
      </c>
      <c r="FA42" s="80">
        <f>IF(L41="ブルーベリー（普通栽培）",0,T42+AD42+AN42)</f>
        <v>0</v>
      </c>
      <c r="FB42" s="83">
        <f>IF(L41="ブルーベリー（普通栽培）",0,U42+AE42+AO42)</f>
        <v>0</v>
      </c>
      <c r="FC42" s="83">
        <f t="shared" si="166"/>
        <v>0</v>
      </c>
      <c r="FD42" s="83">
        <f t="shared" si="128"/>
        <v>0</v>
      </c>
      <c r="FE42" s="239">
        <f>IF(Q41="初 年 度",FC42-GK42,0)</f>
        <v>0</v>
      </c>
      <c r="FF42" s="240">
        <f>IF(Q41="次 年 度",FC42-GK42,0)</f>
        <v>0</v>
      </c>
      <c r="FG42" s="136">
        <f t="shared" si="167"/>
        <v>0</v>
      </c>
      <c r="FH42" s="83">
        <f t="shared" si="168"/>
        <v>0</v>
      </c>
      <c r="FI42" s="83">
        <f t="shared" si="169"/>
        <v>0</v>
      </c>
      <c r="FJ42" s="130">
        <f t="shared" si="170"/>
        <v>0</v>
      </c>
      <c r="FK42" s="314">
        <f>IF(P41="課税事業者（一般課税）",INT(V42*10/110)+INT(W42*10/110),0)</f>
        <v>0</v>
      </c>
      <c r="FL42" s="92">
        <f t="shared" si="13"/>
        <v>0</v>
      </c>
      <c r="FM42" s="102">
        <f>IF(P41="課税事業者（一般課税）",INT(AG42*0.0909090909090909),0)</f>
        <v>0</v>
      </c>
      <c r="FN42" s="343">
        <f t="shared" si="46"/>
        <v>0</v>
      </c>
      <c r="FO42" s="350">
        <f>IF(P41="課税事業者（一般課税）",INT(AP42*10/110)+INT(AQ42*10/110),0)</f>
        <v>0</v>
      </c>
      <c r="FP42" s="115">
        <f t="shared" si="171"/>
        <v>0</v>
      </c>
      <c r="FQ42" s="347">
        <f>IF(P41="課税事業者（一般課税）",INT(BA42*10/110),0)</f>
        <v>0</v>
      </c>
      <c r="FR42" s="92">
        <f t="shared" si="48"/>
        <v>0</v>
      </c>
      <c r="FS42" s="355">
        <f>IF(P41="課税事業者（一般課税）",INT(BL42*10/110),0)</f>
        <v>0</v>
      </c>
      <c r="FT42" s="105">
        <f t="shared" si="49"/>
        <v>0</v>
      </c>
      <c r="FU42" s="355">
        <f>IF(P41="課税事業者（一般課税）",INT(BV42*10/110),0)</f>
        <v>0</v>
      </c>
      <c r="FV42" s="115">
        <f t="shared" si="50"/>
        <v>0</v>
      </c>
      <c r="FW42" s="355">
        <f>IF(P41="課税事業者（一般課税）",INT(CF42*10/110),0)</f>
        <v>0</v>
      </c>
      <c r="FX42" s="105">
        <f t="shared" si="51"/>
        <v>0</v>
      </c>
      <c r="FY42" s="347">
        <f>IF(P41="課税事業者（一般課税）",INT(CT42*10/110)+INT(CU42*10/110),0)</f>
        <v>0</v>
      </c>
      <c r="FZ42" s="92">
        <f t="shared" si="172"/>
        <v>0</v>
      </c>
      <c r="GA42" s="355">
        <f>IF(P41="課税事業者（一般課税）",INT(DF42*10/110),0)</f>
        <v>0</v>
      </c>
      <c r="GB42" s="105">
        <f t="shared" si="53"/>
        <v>0</v>
      </c>
      <c r="GC42" s="354">
        <f>IF(P41="課税事業者（一般課税）",INT(DL42*10/110),0)</f>
        <v>0</v>
      </c>
      <c r="GD42" s="92">
        <f t="shared" si="54"/>
        <v>0</v>
      </c>
      <c r="GE42" s="355">
        <f>IF(P41="課税事業者（一般課税）",INT(DZ42*10/110),0)</f>
        <v>0</v>
      </c>
      <c r="GF42" s="115">
        <f t="shared" si="55"/>
        <v>0</v>
      </c>
      <c r="GG42" s="354">
        <f>IF(P41="課税事業者（一般課税）",INT(EJ42*10/110),0)</f>
        <v>0</v>
      </c>
      <c r="GH42" s="115">
        <f t="shared" si="56"/>
        <v>0</v>
      </c>
      <c r="GI42" s="113">
        <f t="shared" si="173"/>
        <v>0</v>
      </c>
      <c r="GJ42" s="92">
        <f t="shared" si="174"/>
        <v>0</v>
      </c>
      <c r="GK42" s="355">
        <f>IF(P41="課税事業者（一般課税）",INT(FC42*10/110),0)</f>
        <v>0</v>
      </c>
      <c r="GL42" s="140">
        <f t="shared" si="58"/>
        <v>0</v>
      </c>
      <c r="GM42" s="695"/>
    </row>
    <row r="43" spans="1:195" ht="20.100000000000001" customHeight="1">
      <c r="A43" s="667" t="str">
        <f t="shared" ref="A43" si="175">+A41</f>
        <v>北海道</v>
      </c>
      <c r="B43" s="521"/>
      <c r="C43" s="629">
        <f t="shared" si="59"/>
        <v>15</v>
      </c>
      <c r="D43" s="685"/>
      <c r="E43" s="317" t="s">
        <v>253</v>
      </c>
      <c r="F43" s="680"/>
      <c r="G43" s="771">
        <f>+'申請用入力(①本体) '!G43:G44</f>
        <v>0</v>
      </c>
      <c r="H43" s="697"/>
      <c r="I43" s="543"/>
      <c r="J43" s="698"/>
      <c r="K43" s="684"/>
      <c r="L43" s="683"/>
      <c r="M43" s="762"/>
      <c r="N43" s="448" t="e">
        <f t="shared" si="14"/>
        <v>#DIV/0!</v>
      </c>
      <c r="O43" s="689" t="str">
        <f>IF(L43="","",VLOOKUP(L43,'リスト（けさない）'!$Q$3:$R$29,2,0))</f>
        <v/>
      </c>
      <c r="P43" s="700"/>
      <c r="Q43" s="700"/>
      <c r="R43" s="460"/>
      <c r="S43" s="251" t="str">
        <f>IF(U43="","",VLOOKUP(L43,'リスト（けさない）'!$X$3:$Y$29,2,0))</f>
        <v/>
      </c>
      <c r="T43" s="249">
        <f t="shared" si="130"/>
        <v>0</v>
      </c>
      <c r="U43" s="260"/>
      <c r="V43" s="251">
        <f t="shared" si="0"/>
        <v>0</v>
      </c>
      <c r="W43" s="252"/>
      <c r="X43" s="253">
        <f t="shared" si="131"/>
        <v>0</v>
      </c>
      <c r="Y43" s="247">
        <f t="shared" si="1"/>
        <v>0</v>
      </c>
      <c r="Z43" s="335">
        <f>IF(Q43="初 年 度",Y43,0)</f>
        <v>0</v>
      </c>
      <c r="AA43" s="420">
        <f>IF(Q43="次 年 度",Y43,0)</f>
        <v>0</v>
      </c>
      <c r="AB43" s="478"/>
      <c r="AC43" s="73" t="s">
        <v>208</v>
      </c>
      <c r="AD43" s="249">
        <f t="shared" si="132"/>
        <v>0</v>
      </c>
      <c r="AE43" s="427"/>
      <c r="AF43" s="388"/>
      <c r="AG43" s="260"/>
      <c r="AH43" s="254">
        <f t="shared" si="133"/>
        <v>0</v>
      </c>
      <c r="AI43" s="339">
        <f>IF(AG43&gt;0,INT((AG43-FM43)/2),AF43-FM43)</f>
        <v>0</v>
      </c>
      <c r="AJ43" s="335">
        <f>IF(Q43="初 年 度",AI43,0)</f>
        <v>0</v>
      </c>
      <c r="AK43" s="336">
        <f>IF(Q43="次 年 度",AI43,0)</f>
        <v>0</v>
      </c>
      <c r="AL43" s="460"/>
      <c r="AM43" s="251" t="str">
        <f>IF(AO43="","",VLOOKUP(L43,'リスト（けさない）'!$AA$3:$AB$29,2,0))</f>
        <v/>
      </c>
      <c r="AN43" s="254">
        <f t="shared" si="134"/>
        <v>0</v>
      </c>
      <c r="AO43" s="427"/>
      <c r="AP43" s="261">
        <f t="shared" si="2"/>
        <v>0</v>
      </c>
      <c r="AQ43" s="260"/>
      <c r="AR43" s="262">
        <f t="shared" si="135"/>
        <v>0</v>
      </c>
      <c r="AS43" s="338">
        <f t="shared" si="67"/>
        <v>0</v>
      </c>
      <c r="AT43" s="332">
        <f>IF(Q43="初 年 度",AS43,0)</f>
        <v>0</v>
      </c>
      <c r="AU43" s="333">
        <f>IF(Q43="次 年 度",AS43,0)</f>
        <v>0</v>
      </c>
      <c r="AV43" s="478"/>
      <c r="AW43" s="73" t="s">
        <v>208</v>
      </c>
      <c r="AX43" s="254">
        <f t="shared" si="136"/>
        <v>0</v>
      </c>
      <c r="AY43" s="250"/>
      <c r="AZ43" s="369"/>
      <c r="BA43" s="260"/>
      <c r="BB43" s="254">
        <f t="shared" si="137"/>
        <v>0</v>
      </c>
      <c r="BC43" s="338">
        <f t="shared" si="61"/>
        <v>0</v>
      </c>
      <c r="BD43" s="332">
        <f>IF(Q43="初 年 度",BC43,0)</f>
        <v>0</v>
      </c>
      <c r="BE43" s="333">
        <f>IF(Q43="次 年 度",BC43,0)</f>
        <v>0</v>
      </c>
      <c r="BF43" s="478"/>
      <c r="BG43" s="73" t="s">
        <v>208</v>
      </c>
      <c r="BH43" s="254">
        <f t="shared" si="138"/>
        <v>0</v>
      </c>
      <c r="BI43" s="250"/>
      <c r="BJ43" s="369"/>
      <c r="BK43" s="260"/>
      <c r="BL43" s="254">
        <f t="shared" si="139"/>
        <v>0</v>
      </c>
      <c r="BM43" s="339">
        <f t="shared" si="68"/>
        <v>0</v>
      </c>
      <c r="BN43" s="335">
        <f>IF(Q43="初 年 度",BM43,0)</f>
        <v>0</v>
      </c>
      <c r="BO43" s="336">
        <f>IF(Q43="次 年 度",BM43,0)</f>
        <v>0</v>
      </c>
      <c r="BP43" s="478"/>
      <c r="BQ43" s="73" t="s">
        <v>208</v>
      </c>
      <c r="BR43" s="254">
        <f t="shared" si="140"/>
        <v>0</v>
      </c>
      <c r="BS43" s="250"/>
      <c r="BT43" s="369"/>
      <c r="BU43" s="90"/>
      <c r="BV43" s="97">
        <f t="shared" si="141"/>
        <v>0</v>
      </c>
      <c r="BW43" s="339">
        <f t="shared" si="69"/>
        <v>0</v>
      </c>
      <c r="BX43" s="335">
        <f>IF(Q43="初 年 度",BW43,0)</f>
        <v>0</v>
      </c>
      <c r="BY43" s="336">
        <f>IF(Q43="次 年 度",BW43,0)</f>
        <v>0</v>
      </c>
      <c r="BZ43" s="478"/>
      <c r="CA43" s="73" t="s">
        <v>208</v>
      </c>
      <c r="CB43" s="254">
        <f t="shared" si="142"/>
        <v>0</v>
      </c>
      <c r="CC43" s="250"/>
      <c r="CD43" s="369"/>
      <c r="CE43" s="260"/>
      <c r="CF43" s="254">
        <f t="shared" si="143"/>
        <v>0</v>
      </c>
      <c r="CG43" s="338">
        <f t="shared" si="62"/>
        <v>0</v>
      </c>
      <c r="CH43" s="332">
        <f>IF(Q43="初 年 度",CG43,0)</f>
        <v>0</v>
      </c>
      <c r="CI43" s="333">
        <f>IF(Q43="次 年 度",CG43,0)</f>
        <v>0</v>
      </c>
      <c r="CJ43" s="242">
        <f t="shared" si="144"/>
        <v>0</v>
      </c>
      <c r="CK43" s="251">
        <f t="shared" si="145"/>
        <v>0</v>
      </c>
      <c r="CL43" s="251">
        <f t="shared" si="146"/>
        <v>0</v>
      </c>
      <c r="CM43" s="253">
        <f t="shared" si="147"/>
        <v>0</v>
      </c>
      <c r="CN43" s="251">
        <f t="shared" si="148"/>
        <v>0</v>
      </c>
      <c r="CO43" s="268">
        <f t="shared" si="149"/>
        <v>0</v>
      </c>
      <c r="CP43" s="478"/>
      <c r="CQ43" s="251" t="str">
        <f>IF(CS43="","",VLOOKUP(L43,'リスト（けさない）'!$AD$3:$AE$29,2,0))</f>
        <v/>
      </c>
      <c r="CR43" s="249">
        <f t="shared" si="150"/>
        <v>0</v>
      </c>
      <c r="CS43" s="250"/>
      <c r="CT43" s="251">
        <f t="shared" si="151"/>
        <v>0</v>
      </c>
      <c r="CU43" s="260"/>
      <c r="CV43" s="251">
        <f t="shared" si="152"/>
        <v>0</v>
      </c>
      <c r="CW43" s="339">
        <f t="shared" si="70"/>
        <v>0</v>
      </c>
      <c r="CX43" s="335">
        <f>IF(Q43="初 年 度",CW43,0)</f>
        <v>0</v>
      </c>
      <c r="CY43" s="336">
        <f>IF(Q43="次 年 度",CW43,0)</f>
        <v>0</v>
      </c>
      <c r="CZ43" s="478"/>
      <c r="DA43" s="73" t="s">
        <v>208</v>
      </c>
      <c r="DB43" s="249">
        <f t="shared" si="153"/>
        <v>0</v>
      </c>
      <c r="DC43" s="250"/>
      <c r="DD43" s="369"/>
      <c r="DE43" s="260"/>
      <c r="DF43" s="248">
        <f t="shared" si="154"/>
        <v>0</v>
      </c>
      <c r="DG43" s="339">
        <f t="shared" si="64"/>
        <v>0</v>
      </c>
      <c r="DH43" s="335">
        <f>IF(Q43="初 年 度",DG43,0)</f>
        <v>0</v>
      </c>
      <c r="DI43" s="336">
        <f>IF(Q43="次 年 度",DG43,0)</f>
        <v>0</v>
      </c>
      <c r="DJ43" s="478"/>
      <c r="DK43" s="456" t="s">
        <v>208</v>
      </c>
      <c r="DL43" s="249">
        <f t="shared" si="155"/>
        <v>0</v>
      </c>
      <c r="DM43" s="250"/>
      <c r="DN43" s="369"/>
      <c r="DO43" s="260"/>
      <c r="DP43" s="254">
        <f t="shared" si="156"/>
        <v>0</v>
      </c>
      <c r="DQ43" s="339">
        <f t="shared" si="71"/>
        <v>0</v>
      </c>
      <c r="DR43" s="335">
        <f>IF(Q43="初 年 度",DQ43,0)</f>
        <v>0</v>
      </c>
      <c r="DS43" s="336">
        <f>IF(Q43="次 年 度",DQ43,0)</f>
        <v>0</v>
      </c>
      <c r="DT43" s="478"/>
      <c r="DU43" s="456" t="s">
        <v>208</v>
      </c>
      <c r="DV43" s="249">
        <f t="shared" si="157"/>
        <v>0</v>
      </c>
      <c r="DW43" s="250"/>
      <c r="DX43" s="369"/>
      <c r="DY43" s="260"/>
      <c r="DZ43" s="254">
        <f t="shared" si="158"/>
        <v>0</v>
      </c>
      <c r="EA43" s="338">
        <f t="shared" si="65"/>
        <v>0</v>
      </c>
      <c r="EB43" s="332">
        <f>IF(Q43="初 年 度",EA43,0)</f>
        <v>0</v>
      </c>
      <c r="EC43" s="333">
        <f>IF(Q43="次 年 度",EA43,0)</f>
        <v>0</v>
      </c>
      <c r="ED43" s="478"/>
      <c r="EE43" s="456" t="s">
        <v>208</v>
      </c>
      <c r="EF43" s="249">
        <f t="shared" si="159"/>
        <v>0</v>
      </c>
      <c r="EG43" s="250"/>
      <c r="EH43" s="369"/>
      <c r="EI43" s="260"/>
      <c r="EJ43" s="254">
        <f t="shared" si="160"/>
        <v>0</v>
      </c>
      <c r="EK43" s="339">
        <f t="shared" si="72"/>
        <v>0</v>
      </c>
      <c r="EL43" s="335">
        <f>IF(Q43="初 年 度",EK43,0)</f>
        <v>0</v>
      </c>
      <c r="EM43" s="336">
        <f>IF(Q43="次 年 度",EK43,0)</f>
        <v>0</v>
      </c>
      <c r="EN43" s="242">
        <f t="shared" si="161"/>
        <v>0</v>
      </c>
      <c r="EO43" s="253">
        <f t="shared" si="40"/>
        <v>0</v>
      </c>
      <c r="EP43" s="253">
        <f t="shared" si="162"/>
        <v>0</v>
      </c>
      <c r="EQ43" s="253">
        <f t="shared" si="163"/>
        <v>0</v>
      </c>
      <c r="ER43" s="253">
        <f t="shared" si="164"/>
        <v>0</v>
      </c>
      <c r="ES43" s="263">
        <f t="shared" si="165"/>
        <v>0</v>
      </c>
      <c r="ET43" s="276">
        <f t="shared" si="7"/>
        <v>0</v>
      </c>
      <c r="EU43" s="265">
        <f t="shared" si="8"/>
        <v>0</v>
      </c>
      <c r="EV43" s="253">
        <f t="shared" si="9"/>
        <v>0</v>
      </c>
      <c r="EW43" s="253">
        <f t="shared" si="10"/>
        <v>0</v>
      </c>
      <c r="EX43" s="251">
        <f t="shared" si="11"/>
        <v>0</v>
      </c>
      <c r="EY43" s="268">
        <f t="shared" si="12"/>
        <v>0</v>
      </c>
      <c r="EZ43" s="383">
        <f>IF(L43="ブルーベリー（普通栽培）",0,220)</f>
        <v>220</v>
      </c>
      <c r="FA43" s="247">
        <f>IF(L43="ブルーベリー（普通栽培）",0,T43+AD43+AN43)</f>
        <v>0</v>
      </c>
      <c r="FB43" s="247">
        <f>IF(L43="ブルーベリー（普通栽培）",0,U43+AE43+AO43)</f>
        <v>0</v>
      </c>
      <c r="FC43" s="253">
        <f t="shared" si="166"/>
        <v>0</v>
      </c>
      <c r="FD43" s="253">
        <f t="shared" si="128"/>
        <v>0</v>
      </c>
      <c r="FE43" s="253">
        <f>IF(Q43="初 年 度",FC43-GK43,0)</f>
        <v>0</v>
      </c>
      <c r="FF43" s="263">
        <f>IF(Q43="次 年 度",FC43-GK43,0)</f>
        <v>0</v>
      </c>
      <c r="FG43" s="137">
        <f t="shared" si="167"/>
        <v>0</v>
      </c>
      <c r="FH43" s="84">
        <f t="shared" si="168"/>
        <v>0</v>
      </c>
      <c r="FI43" s="84">
        <f t="shared" si="169"/>
        <v>0</v>
      </c>
      <c r="FJ43" s="131">
        <f t="shared" si="170"/>
        <v>0</v>
      </c>
      <c r="FK43" s="228">
        <f>IF(P43="課税事業者（一般課税）",INT(V43*10/110)+INT(W43*10/110),0)</f>
        <v>0</v>
      </c>
      <c r="FL43" s="282">
        <f t="shared" si="13"/>
        <v>0</v>
      </c>
      <c r="FM43" s="283">
        <f>IF(P43="課税事業者（一般課税）",INT(AG43*0.0909090909090909),0)</f>
        <v>0</v>
      </c>
      <c r="FN43" s="344">
        <f t="shared" si="46"/>
        <v>0</v>
      </c>
      <c r="FO43" s="232">
        <f>IF(P43="課税事業者（一般課税）",INT(AP43*10/110)+INT(AQ43*10/110),0)</f>
        <v>0</v>
      </c>
      <c r="FP43" s="286">
        <f t="shared" si="171"/>
        <v>0</v>
      </c>
      <c r="FQ43" s="340">
        <f>IF(P43="課税事業者（一般課税）",INT(BA43*10/110),0)</f>
        <v>0</v>
      </c>
      <c r="FR43" s="282">
        <f t="shared" si="48"/>
        <v>0</v>
      </c>
      <c r="FS43" s="230">
        <f>IF(P43="課税事業者（一般課税）",INT(BL43*10/110),0)</f>
        <v>0</v>
      </c>
      <c r="FT43" s="284">
        <f t="shared" si="49"/>
        <v>0</v>
      </c>
      <c r="FU43" s="230">
        <f>IF(P43="課税事業者（一般課税）",INT(BV43*10/110),0)</f>
        <v>0</v>
      </c>
      <c r="FV43" s="286">
        <f t="shared" si="50"/>
        <v>0</v>
      </c>
      <c r="FW43" s="230">
        <f>IF(P43="課税事業者（一般課税）",INT(CF43*10/110),0)</f>
        <v>0</v>
      </c>
      <c r="FX43" s="284">
        <f t="shared" si="51"/>
        <v>0</v>
      </c>
      <c r="FY43" s="340">
        <f>IF(P43="課税事業者（一般課税）",INT(CT43*10/110)+INT(CU43*10/110),0)</f>
        <v>0</v>
      </c>
      <c r="FZ43" s="282">
        <f t="shared" si="172"/>
        <v>0</v>
      </c>
      <c r="GA43" s="230">
        <f>IF(P43="課税事業者（一般課税）",INT(DF43*10/110),0)</f>
        <v>0</v>
      </c>
      <c r="GB43" s="284">
        <f t="shared" si="53"/>
        <v>0</v>
      </c>
      <c r="GC43" s="353">
        <f>IF(P43="課税事業者（一般課税）",INT(DP43*10/110),0)</f>
        <v>0</v>
      </c>
      <c r="GD43" s="282">
        <f t="shared" si="54"/>
        <v>0</v>
      </c>
      <c r="GE43" s="230">
        <f>IF(P43="課税事業者（一般課税）",INT(DZ43*10/110),0)</f>
        <v>0</v>
      </c>
      <c r="GF43" s="286">
        <f t="shared" si="55"/>
        <v>0</v>
      </c>
      <c r="GG43" s="353">
        <f>IF(P43="課税事業者（一般課税）",INT(EJ43*10/110),0)</f>
        <v>0</v>
      </c>
      <c r="GH43" s="286">
        <f t="shared" si="56"/>
        <v>0</v>
      </c>
      <c r="GI43" s="285">
        <f t="shared" si="173"/>
        <v>0</v>
      </c>
      <c r="GJ43" s="282">
        <f t="shared" si="174"/>
        <v>0</v>
      </c>
      <c r="GK43" s="230">
        <f>IF(P43="課税事業者（一般課税）",INT(FC43*10/110),0)</f>
        <v>0</v>
      </c>
      <c r="GL43" s="288">
        <f t="shared" si="58"/>
        <v>0</v>
      </c>
      <c r="GM43" s="694"/>
    </row>
    <row r="44" spans="1:195" ht="20.100000000000001" customHeight="1">
      <c r="A44" s="668"/>
      <c r="B44" s="522"/>
      <c r="C44" s="669"/>
      <c r="D44" s="673"/>
      <c r="E44" s="322" t="s">
        <v>135</v>
      </c>
      <c r="F44" s="675"/>
      <c r="G44" s="770"/>
      <c r="H44" s="497"/>
      <c r="I44" s="697"/>
      <c r="J44" s="699"/>
      <c r="K44" s="552"/>
      <c r="L44" s="541"/>
      <c r="M44" s="554"/>
      <c r="N44" s="447" t="e">
        <f t="shared" si="14"/>
        <v>#DIV/0!</v>
      </c>
      <c r="O44" s="690"/>
      <c r="P44" s="537"/>
      <c r="Q44" s="537"/>
      <c r="R44" s="91"/>
      <c r="S44" s="80" t="str">
        <f>IF(U44="","",VLOOKUP(L43,'リスト（けさない）'!$X$3:$Y$29,2,0))</f>
        <v/>
      </c>
      <c r="T44" s="75">
        <f t="shared" si="130"/>
        <v>0</v>
      </c>
      <c r="U44" s="91"/>
      <c r="V44" s="81">
        <f t="shared" si="0"/>
        <v>0</v>
      </c>
      <c r="W44" s="79"/>
      <c r="X44" s="85">
        <f t="shared" si="131"/>
        <v>0</v>
      </c>
      <c r="Y44" s="83">
        <f t="shared" si="1"/>
        <v>0</v>
      </c>
      <c r="Z44" s="394">
        <f>IF(Q43="初 年 度",Y44,0)</f>
        <v>0</v>
      </c>
      <c r="AA44" s="439">
        <f>IF(Q43="次 年 度",Y44,0)</f>
        <v>0</v>
      </c>
      <c r="AB44" s="475"/>
      <c r="AC44" s="126" t="s">
        <v>208</v>
      </c>
      <c r="AD44" s="75">
        <f t="shared" si="132"/>
        <v>0</v>
      </c>
      <c r="AE44" s="424"/>
      <c r="AF44" s="388"/>
      <c r="AG44" s="91"/>
      <c r="AH44" s="94">
        <f t="shared" si="133"/>
        <v>0</v>
      </c>
      <c r="AI44" s="96">
        <f>IF(AG43&gt;0,INT((AG44-FM44)/2),AF44-FM44)</f>
        <v>0</v>
      </c>
      <c r="AJ44" s="96">
        <f>IF(Q43="初 年 度",AI44,0)</f>
        <v>0</v>
      </c>
      <c r="AK44" s="99">
        <f>IF(Q43="次 年 度",AI44,0)</f>
        <v>0</v>
      </c>
      <c r="AL44" s="91"/>
      <c r="AM44" s="81" t="str">
        <f>IF(AO44="","",VLOOKUP(L43,'リスト（けさない）'!$AA$3:$AB$29,2,0))</f>
        <v/>
      </c>
      <c r="AN44" s="94">
        <f t="shared" si="134"/>
        <v>0</v>
      </c>
      <c r="AO44" s="424"/>
      <c r="AP44" s="106">
        <f t="shared" si="2"/>
        <v>0</v>
      </c>
      <c r="AQ44" s="91"/>
      <c r="AR44" s="110">
        <f t="shared" si="135"/>
        <v>0</v>
      </c>
      <c r="AS44" s="334">
        <f t="shared" si="67"/>
        <v>0</v>
      </c>
      <c r="AT44" s="334">
        <f>IF(Q43="初 年 度",AS44,0)</f>
        <v>0</v>
      </c>
      <c r="AU44" s="337">
        <f>IF(Q43="次 年 度",AS44,0)</f>
        <v>0</v>
      </c>
      <c r="AV44" s="475"/>
      <c r="AW44" s="126" t="s">
        <v>208</v>
      </c>
      <c r="AX44" s="94">
        <f t="shared" si="136"/>
        <v>0</v>
      </c>
      <c r="AY44" s="101"/>
      <c r="AZ44" s="370"/>
      <c r="BA44" s="91"/>
      <c r="BB44" s="96">
        <f t="shared" si="137"/>
        <v>0</v>
      </c>
      <c r="BC44" s="80">
        <f t="shared" si="61"/>
        <v>0</v>
      </c>
      <c r="BD44" s="83">
        <f>IF(Q43="初 年 度",BC44,0)</f>
        <v>0</v>
      </c>
      <c r="BE44" s="120">
        <f>IF(Q43="次 年 度",BC44,0)</f>
        <v>0</v>
      </c>
      <c r="BF44" s="475"/>
      <c r="BG44" s="126" t="s">
        <v>208</v>
      </c>
      <c r="BH44" s="94">
        <f t="shared" si="138"/>
        <v>0</v>
      </c>
      <c r="BI44" s="101"/>
      <c r="BJ44" s="370"/>
      <c r="BK44" s="91"/>
      <c r="BL44" s="94">
        <f t="shared" si="139"/>
        <v>0</v>
      </c>
      <c r="BM44" s="83">
        <f t="shared" si="68"/>
        <v>0</v>
      </c>
      <c r="BN44" s="83">
        <f>IF(Q43="初 年 度",BM44,0)</f>
        <v>0</v>
      </c>
      <c r="BO44" s="120">
        <f>IF(Q43="次 年 度",BM44,0)</f>
        <v>0</v>
      </c>
      <c r="BP44" s="475"/>
      <c r="BQ44" s="126" t="s">
        <v>208</v>
      </c>
      <c r="BR44" s="94">
        <f t="shared" si="140"/>
        <v>0</v>
      </c>
      <c r="BS44" s="101"/>
      <c r="BT44" s="370"/>
      <c r="BU44" s="91"/>
      <c r="BV44" s="94">
        <f t="shared" si="141"/>
        <v>0</v>
      </c>
      <c r="BW44" s="83">
        <f t="shared" si="69"/>
        <v>0</v>
      </c>
      <c r="BX44" s="83">
        <f>IF(Q43="初 年 度",BW44,0)</f>
        <v>0</v>
      </c>
      <c r="BY44" s="120">
        <f>IF(Q43="次 年 度",BW44,0)</f>
        <v>0</v>
      </c>
      <c r="BZ44" s="475"/>
      <c r="CA44" s="126" t="s">
        <v>208</v>
      </c>
      <c r="CB44" s="94">
        <f t="shared" si="142"/>
        <v>0</v>
      </c>
      <c r="CC44" s="101"/>
      <c r="CD44" s="370"/>
      <c r="CE44" s="91"/>
      <c r="CF44" s="96">
        <f t="shared" si="143"/>
        <v>0</v>
      </c>
      <c r="CG44" s="83">
        <f t="shared" si="62"/>
        <v>0</v>
      </c>
      <c r="CH44" s="83">
        <f>IF(Q43="初 年 度",CG44,0)</f>
        <v>0</v>
      </c>
      <c r="CI44" s="120">
        <f>IF(Q43="次 年 度",CG44,0)</f>
        <v>0</v>
      </c>
      <c r="CJ44" s="69">
        <f t="shared" si="144"/>
        <v>0</v>
      </c>
      <c r="CK44" s="81">
        <f t="shared" si="145"/>
        <v>0</v>
      </c>
      <c r="CL44" s="81">
        <f t="shared" si="146"/>
        <v>0</v>
      </c>
      <c r="CM44" s="85">
        <f t="shared" si="147"/>
        <v>0</v>
      </c>
      <c r="CN44" s="81">
        <f t="shared" si="148"/>
        <v>0</v>
      </c>
      <c r="CO44" s="132">
        <f t="shared" si="149"/>
        <v>0</v>
      </c>
      <c r="CP44" s="475"/>
      <c r="CQ44" s="81" t="str">
        <f>IF(CS44="","",VLOOKUP(L43,'リスト（けさない）'!$AD$3:$AE$29,2,0))</f>
        <v/>
      </c>
      <c r="CR44" s="75">
        <f t="shared" si="150"/>
        <v>0</v>
      </c>
      <c r="CS44" s="101"/>
      <c r="CT44" s="81">
        <f t="shared" si="151"/>
        <v>0</v>
      </c>
      <c r="CU44" s="91"/>
      <c r="CV44" s="81">
        <f t="shared" si="152"/>
        <v>0</v>
      </c>
      <c r="CW44" s="80">
        <f t="shared" si="70"/>
        <v>0</v>
      </c>
      <c r="CX44" s="83">
        <f>IF(Q43="初 年 度",CW44,0)</f>
        <v>0</v>
      </c>
      <c r="CY44" s="120">
        <f>IF(Q43="次 年 度",CW44,0)</f>
        <v>0</v>
      </c>
      <c r="CZ44" s="475"/>
      <c r="DA44" s="126" t="s">
        <v>208</v>
      </c>
      <c r="DB44" s="75">
        <f t="shared" si="153"/>
        <v>0</v>
      </c>
      <c r="DC44" s="101"/>
      <c r="DD44" s="370"/>
      <c r="DE44" s="91"/>
      <c r="DF44" s="96">
        <f t="shared" si="154"/>
        <v>0</v>
      </c>
      <c r="DG44" s="83">
        <f t="shared" si="64"/>
        <v>0</v>
      </c>
      <c r="DH44" s="83">
        <f>IF(Q43="初 年 度",DG44,0)</f>
        <v>0</v>
      </c>
      <c r="DI44" s="120">
        <f>IF(Q43="次 年 度",DG44,0)</f>
        <v>0</v>
      </c>
      <c r="DJ44" s="475"/>
      <c r="DK44" s="126" t="s">
        <v>208</v>
      </c>
      <c r="DL44" s="75">
        <f t="shared" si="155"/>
        <v>0</v>
      </c>
      <c r="DM44" s="101"/>
      <c r="DN44" s="370"/>
      <c r="DO44" s="91"/>
      <c r="DP44" s="94">
        <f t="shared" si="156"/>
        <v>0</v>
      </c>
      <c r="DQ44" s="83">
        <f t="shared" si="71"/>
        <v>0</v>
      </c>
      <c r="DR44" s="83">
        <f>IF(Q43="初 年 度",DQ44,0)</f>
        <v>0</v>
      </c>
      <c r="DS44" s="120">
        <f>IF(Q43="次 年 度",DQ44,0)</f>
        <v>0</v>
      </c>
      <c r="DT44" s="475"/>
      <c r="DU44" s="126" t="s">
        <v>208</v>
      </c>
      <c r="DV44" s="75">
        <f t="shared" si="157"/>
        <v>0</v>
      </c>
      <c r="DW44" s="101"/>
      <c r="DX44" s="370"/>
      <c r="DY44" s="91"/>
      <c r="DZ44" s="96">
        <f t="shared" si="158"/>
        <v>0</v>
      </c>
      <c r="EA44" s="83">
        <f t="shared" si="65"/>
        <v>0</v>
      </c>
      <c r="EB44" s="83">
        <f>IF(Q43="初 年 度",EA44,0)</f>
        <v>0</v>
      </c>
      <c r="EC44" s="120">
        <f>IF(Q43="次 年 度",EA44,0)</f>
        <v>0</v>
      </c>
      <c r="ED44" s="475"/>
      <c r="EE44" s="126" t="s">
        <v>208</v>
      </c>
      <c r="EF44" s="75">
        <f t="shared" si="159"/>
        <v>0</v>
      </c>
      <c r="EG44" s="101"/>
      <c r="EH44" s="370"/>
      <c r="EI44" s="91"/>
      <c r="EJ44" s="94">
        <f t="shared" si="160"/>
        <v>0</v>
      </c>
      <c r="EK44" s="83">
        <f t="shared" si="72"/>
        <v>0</v>
      </c>
      <c r="EL44" s="83">
        <f>IF(Q43="初 年 度",EK44,0)</f>
        <v>0</v>
      </c>
      <c r="EM44" s="120">
        <f>IF(Q43="次 年 度",EK44,0)</f>
        <v>0</v>
      </c>
      <c r="EN44" s="69">
        <f t="shared" si="161"/>
        <v>0</v>
      </c>
      <c r="EO44" s="83">
        <f t="shared" si="40"/>
        <v>0</v>
      </c>
      <c r="EP44" s="85">
        <f t="shared" si="162"/>
        <v>0</v>
      </c>
      <c r="EQ44" s="85">
        <f t="shared" si="163"/>
        <v>0</v>
      </c>
      <c r="ER44" s="85">
        <f t="shared" si="164"/>
        <v>0</v>
      </c>
      <c r="ES44" s="119">
        <f t="shared" si="165"/>
        <v>0</v>
      </c>
      <c r="ET44" s="138">
        <f t="shared" si="7"/>
        <v>0</v>
      </c>
      <c r="EU44" s="123">
        <f t="shared" si="8"/>
        <v>0</v>
      </c>
      <c r="EV44" s="85">
        <f t="shared" si="9"/>
        <v>0</v>
      </c>
      <c r="EW44" s="85">
        <f t="shared" si="10"/>
        <v>0</v>
      </c>
      <c r="EX44" s="83">
        <f t="shared" si="11"/>
        <v>0</v>
      </c>
      <c r="EY44" s="130">
        <f t="shared" si="12"/>
        <v>0</v>
      </c>
      <c r="EZ44" s="71">
        <f>IF(L43="ブルーベリー（普通栽培）",0,220)</f>
        <v>220</v>
      </c>
      <c r="FA44" s="80">
        <f>IF(L43="ブルーベリー（普通栽培）",0,T44+AD44+AN44)</f>
        <v>0</v>
      </c>
      <c r="FB44" s="83">
        <f>IF(L43="ブルーベリー（普通栽培）",0,U44+AE44+AO44)</f>
        <v>0</v>
      </c>
      <c r="FC44" s="83">
        <f t="shared" si="166"/>
        <v>0</v>
      </c>
      <c r="FD44" s="83">
        <f t="shared" si="128"/>
        <v>0</v>
      </c>
      <c r="FE44" s="117">
        <f>IF(Q43="初 年 度",FC44-GK44,0)</f>
        <v>0</v>
      </c>
      <c r="FF44" s="118">
        <f>IF(Q43="次 年 度",FC44-GK44,0)</f>
        <v>0</v>
      </c>
      <c r="FG44" s="138">
        <f t="shared" si="167"/>
        <v>0</v>
      </c>
      <c r="FH44" s="85">
        <f t="shared" si="168"/>
        <v>0</v>
      </c>
      <c r="FI44" s="85">
        <f t="shared" si="169"/>
        <v>0</v>
      </c>
      <c r="FJ44" s="132">
        <f t="shared" si="170"/>
        <v>0</v>
      </c>
      <c r="FK44" s="314">
        <f>IF(P43="課税事業者（一般課税）",INT(V44*10/110)+INT(W44*10/110),0)</f>
        <v>0</v>
      </c>
      <c r="FL44" s="93">
        <f t="shared" si="13"/>
        <v>0</v>
      </c>
      <c r="FM44" s="103">
        <f>IF(P43="課税事業者（一般課税）",INT(AG44*0.0909090909090909),0)</f>
        <v>0</v>
      </c>
      <c r="FN44" s="341">
        <f t="shared" si="46"/>
        <v>0</v>
      </c>
      <c r="FO44" s="350">
        <f>IF(P43="課税事業者（一般課税）",INT(AP44*10/110)+INT(AQ44*10/110),0)</f>
        <v>0</v>
      </c>
      <c r="FP44" s="116">
        <f t="shared" si="171"/>
        <v>0</v>
      </c>
      <c r="FQ44" s="347">
        <f>IF(P43="課税事業者（一般課税）",INT(BA44*10/110),0)</f>
        <v>0</v>
      </c>
      <c r="FR44" s="93">
        <f t="shared" si="48"/>
        <v>0</v>
      </c>
      <c r="FS44" s="355">
        <f>IF(P43="課税事業者（一般課税）",INT(BL44*10/110),0)</f>
        <v>0</v>
      </c>
      <c r="FT44" s="104">
        <f t="shared" si="49"/>
        <v>0</v>
      </c>
      <c r="FU44" s="355">
        <f>IF(P43="課税事業者（一般課税）",INT(BV44*10/110),0)</f>
        <v>0</v>
      </c>
      <c r="FV44" s="116">
        <f t="shared" si="50"/>
        <v>0</v>
      </c>
      <c r="FW44" s="355">
        <f>IF(P43="課税事業者（一般課税）",INT(CF44*10/110),0)</f>
        <v>0</v>
      </c>
      <c r="FX44" s="104">
        <f t="shared" si="51"/>
        <v>0</v>
      </c>
      <c r="FY44" s="347">
        <f>IF(P43="課税事業者（一般課税）",INT(CT44*10/110)+INT(CU44*10/110),0)</f>
        <v>0</v>
      </c>
      <c r="FZ44" s="93">
        <f t="shared" si="172"/>
        <v>0</v>
      </c>
      <c r="GA44" s="355">
        <f>IF(P43="課税事業者（一般課税）",INT(DF44*10/110),0)</f>
        <v>0</v>
      </c>
      <c r="GB44" s="104">
        <f t="shared" si="53"/>
        <v>0</v>
      </c>
      <c r="GC44" s="354">
        <f>IF(P43="課税事業者（一般課税）",INT(DL44*10/110),0)</f>
        <v>0</v>
      </c>
      <c r="GD44" s="93">
        <f t="shared" si="54"/>
        <v>0</v>
      </c>
      <c r="GE44" s="355">
        <f>IF(P43="課税事業者（一般課税）",INT(DZ44*10/110),0)</f>
        <v>0</v>
      </c>
      <c r="GF44" s="116">
        <f t="shared" si="55"/>
        <v>0</v>
      </c>
      <c r="GG44" s="354">
        <f>IF(P43="課税事業者（一般課税）",INT(EJ44*10/110),0)</f>
        <v>0</v>
      </c>
      <c r="GH44" s="116">
        <f t="shared" si="56"/>
        <v>0</v>
      </c>
      <c r="GI44" s="114">
        <f t="shared" si="173"/>
        <v>0</v>
      </c>
      <c r="GJ44" s="93">
        <f t="shared" si="174"/>
        <v>0</v>
      </c>
      <c r="GK44" s="355">
        <f>IF(P43="課税事業者（一般課税）",INT(FC44*10/110),0)</f>
        <v>0</v>
      </c>
      <c r="GL44" s="139">
        <f t="shared" si="58"/>
        <v>0</v>
      </c>
      <c r="GM44" s="695"/>
    </row>
    <row r="45" spans="1:195" ht="20.100000000000001" customHeight="1">
      <c r="A45" s="667" t="str">
        <f t="shared" ref="A45" si="176">+A43</f>
        <v>北海道</v>
      </c>
      <c r="B45" s="521"/>
      <c r="C45" s="629">
        <f t="shared" si="59"/>
        <v>16</v>
      </c>
      <c r="D45" s="685"/>
      <c r="E45" s="317" t="s">
        <v>253</v>
      </c>
      <c r="F45" s="680"/>
      <c r="G45" s="771">
        <f>+'申請用入力(①本体) '!G45:G46</f>
        <v>0</v>
      </c>
      <c r="H45" s="697"/>
      <c r="I45" s="543"/>
      <c r="J45" s="698"/>
      <c r="K45" s="684"/>
      <c r="L45" s="683"/>
      <c r="M45" s="762"/>
      <c r="N45" s="448" t="e">
        <f t="shared" si="14"/>
        <v>#DIV/0!</v>
      </c>
      <c r="O45" s="689" t="str">
        <f>IF(L45="","",VLOOKUP(L45,'リスト（けさない）'!$Q$3:$R$29,2,0))</f>
        <v/>
      </c>
      <c r="P45" s="700"/>
      <c r="Q45" s="700"/>
      <c r="R45" s="473"/>
      <c r="S45" s="251" t="str">
        <f>IF(U45="","",VLOOKUP(L45,'リスト（けさない）'!$X$3:$Y$29,2,0))</f>
        <v/>
      </c>
      <c r="T45" s="243">
        <f t="shared" si="130"/>
        <v>0</v>
      </c>
      <c r="U45" s="255"/>
      <c r="V45" s="245">
        <f t="shared" si="0"/>
        <v>0</v>
      </c>
      <c r="W45" s="246"/>
      <c r="X45" s="247">
        <f t="shared" si="131"/>
        <v>0</v>
      </c>
      <c r="Y45" s="253">
        <f t="shared" si="1"/>
        <v>0</v>
      </c>
      <c r="Z45" s="332">
        <f>IF(Q45="初 年 度",Y45,0)</f>
        <v>0</v>
      </c>
      <c r="AA45" s="438">
        <f>IF(Q45="次 年 度",Y45,0)</f>
        <v>0</v>
      </c>
      <c r="AB45" s="476"/>
      <c r="AC45" s="124" t="s">
        <v>133</v>
      </c>
      <c r="AD45" s="243">
        <f t="shared" si="132"/>
        <v>0</v>
      </c>
      <c r="AE45" s="425"/>
      <c r="AF45" s="388"/>
      <c r="AG45" s="255"/>
      <c r="AH45" s="248">
        <f t="shared" si="133"/>
        <v>0</v>
      </c>
      <c r="AI45" s="339">
        <f>IF(AG45&gt;0,INT((AG45-FM45)/2),AF45-FM45)</f>
        <v>0</v>
      </c>
      <c r="AJ45" s="335">
        <f>IF(Q45="初 年 度",AI45,0)</f>
        <v>0</v>
      </c>
      <c r="AK45" s="336">
        <f>IF(Q45="次 年 度",AI45,0)</f>
        <v>0</v>
      </c>
      <c r="AL45" s="473"/>
      <c r="AM45" s="245" t="str">
        <f>IF(AO45="","",VLOOKUP(L45,'リスト（けさない）'!$AA$3:$AB$29,2,0))</f>
        <v/>
      </c>
      <c r="AN45" s="248">
        <f t="shared" si="134"/>
        <v>0</v>
      </c>
      <c r="AO45" s="425"/>
      <c r="AP45" s="257">
        <f t="shared" si="2"/>
        <v>0</v>
      </c>
      <c r="AQ45" s="255"/>
      <c r="AR45" s="258">
        <f t="shared" si="135"/>
        <v>0</v>
      </c>
      <c r="AS45" s="338">
        <f t="shared" si="67"/>
        <v>0</v>
      </c>
      <c r="AT45" s="332">
        <f>IF(Q45="初 年 度",AS45,0)</f>
        <v>0</v>
      </c>
      <c r="AU45" s="333">
        <f>IF(Q45="次 年 度",AS45,0)</f>
        <v>0</v>
      </c>
      <c r="AV45" s="476"/>
      <c r="AW45" s="124" t="s">
        <v>208</v>
      </c>
      <c r="AX45" s="248">
        <f t="shared" si="136"/>
        <v>0</v>
      </c>
      <c r="AY45" s="244"/>
      <c r="AZ45" s="369"/>
      <c r="BA45" s="255"/>
      <c r="BB45" s="254">
        <f t="shared" si="137"/>
        <v>0</v>
      </c>
      <c r="BC45" s="338">
        <f t="shared" si="61"/>
        <v>0</v>
      </c>
      <c r="BD45" s="332">
        <f>IF(Q45="初 年 度",BC45,0)</f>
        <v>0</v>
      </c>
      <c r="BE45" s="333">
        <f>IF(Q45="次 年 度",BC45,0)</f>
        <v>0</v>
      </c>
      <c r="BF45" s="476"/>
      <c r="BG45" s="124" t="s">
        <v>208</v>
      </c>
      <c r="BH45" s="248">
        <f t="shared" si="138"/>
        <v>0</v>
      </c>
      <c r="BI45" s="244"/>
      <c r="BJ45" s="369"/>
      <c r="BK45" s="255"/>
      <c r="BL45" s="248">
        <f t="shared" si="139"/>
        <v>0</v>
      </c>
      <c r="BM45" s="339">
        <f t="shared" si="68"/>
        <v>0</v>
      </c>
      <c r="BN45" s="335">
        <f>IF(Q45="初 年 度",BM45,0)</f>
        <v>0</v>
      </c>
      <c r="BO45" s="336">
        <f>IF(Q45="次 年 度",BM45,0)</f>
        <v>0</v>
      </c>
      <c r="BP45" s="476"/>
      <c r="BQ45" s="124" t="s">
        <v>208</v>
      </c>
      <c r="BR45" s="248">
        <f t="shared" si="140"/>
        <v>0</v>
      </c>
      <c r="BS45" s="244"/>
      <c r="BT45" s="369"/>
      <c r="BU45" s="88"/>
      <c r="BV45" s="95">
        <f t="shared" si="141"/>
        <v>0</v>
      </c>
      <c r="BW45" s="339">
        <f t="shared" si="69"/>
        <v>0</v>
      </c>
      <c r="BX45" s="335">
        <f>IF(Q45="初 年 度",BW45,0)</f>
        <v>0</v>
      </c>
      <c r="BY45" s="336">
        <f>IF(Q45="次 年 度",BW45,0)</f>
        <v>0</v>
      </c>
      <c r="BZ45" s="476"/>
      <c r="CA45" s="124" t="s">
        <v>208</v>
      </c>
      <c r="CB45" s="248">
        <f t="shared" si="142"/>
        <v>0</v>
      </c>
      <c r="CC45" s="244"/>
      <c r="CD45" s="369"/>
      <c r="CE45" s="255"/>
      <c r="CF45" s="254">
        <f t="shared" si="143"/>
        <v>0</v>
      </c>
      <c r="CG45" s="338">
        <f t="shared" si="62"/>
        <v>0</v>
      </c>
      <c r="CH45" s="332">
        <f>IF(Q45="初 年 度",CG45,0)</f>
        <v>0</v>
      </c>
      <c r="CI45" s="333">
        <f>IF(Q45="次 年 度",CG45,0)</f>
        <v>0</v>
      </c>
      <c r="CJ45" s="256">
        <f t="shared" si="144"/>
        <v>0</v>
      </c>
      <c r="CK45" s="245">
        <f t="shared" si="145"/>
        <v>0</v>
      </c>
      <c r="CL45" s="245">
        <f t="shared" si="146"/>
        <v>0</v>
      </c>
      <c r="CM45" s="247">
        <f t="shared" si="147"/>
        <v>0</v>
      </c>
      <c r="CN45" s="245">
        <f t="shared" si="148"/>
        <v>0</v>
      </c>
      <c r="CO45" s="266">
        <f t="shared" si="149"/>
        <v>0</v>
      </c>
      <c r="CP45" s="476"/>
      <c r="CQ45" s="245" t="str">
        <f>IF(CS45="","",VLOOKUP(L45,'リスト（けさない）'!$AD$3:$AE$29,2,0))</f>
        <v/>
      </c>
      <c r="CR45" s="243">
        <f t="shared" si="150"/>
        <v>0</v>
      </c>
      <c r="CS45" s="244"/>
      <c r="CT45" s="245">
        <f t="shared" si="151"/>
        <v>0</v>
      </c>
      <c r="CU45" s="255"/>
      <c r="CV45" s="245">
        <f t="shared" si="152"/>
        <v>0</v>
      </c>
      <c r="CW45" s="339">
        <f t="shared" si="70"/>
        <v>0</v>
      </c>
      <c r="CX45" s="335">
        <f>IF(Q45="初 年 度",CW45,0)</f>
        <v>0</v>
      </c>
      <c r="CY45" s="336">
        <f>IF(Q45="次 年 度",CW45,0)</f>
        <v>0</v>
      </c>
      <c r="CZ45" s="476"/>
      <c r="DA45" s="124" t="s">
        <v>133</v>
      </c>
      <c r="DB45" s="243">
        <f t="shared" si="153"/>
        <v>0</v>
      </c>
      <c r="DC45" s="244"/>
      <c r="DD45" s="369"/>
      <c r="DE45" s="255"/>
      <c r="DF45" s="254">
        <f t="shared" si="154"/>
        <v>0</v>
      </c>
      <c r="DG45" s="338">
        <f t="shared" si="64"/>
        <v>0</v>
      </c>
      <c r="DH45" s="332">
        <f>IF(Q45="初 年 度",DG45,0)</f>
        <v>0</v>
      </c>
      <c r="DI45" s="333">
        <f>IF(Q45="次 年 度",DG45,0)</f>
        <v>0</v>
      </c>
      <c r="DJ45" s="476"/>
      <c r="DK45" s="458" t="s">
        <v>133</v>
      </c>
      <c r="DL45" s="243">
        <f t="shared" si="155"/>
        <v>0</v>
      </c>
      <c r="DM45" s="244"/>
      <c r="DN45" s="369"/>
      <c r="DO45" s="255"/>
      <c r="DP45" s="248">
        <f t="shared" si="156"/>
        <v>0</v>
      </c>
      <c r="DQ45" s="339">
        <f t="shared" si="71"/>
        <v>0</v>
      </c>
      <c r="DR45" s="335">
        <f>IF(Q45="初 年 度",DQ45,0)</f>
        <v>0</v>
      </c>
      <c r="DS45" s="336">
        <f>IF(Q45="次 年 度",DQ45,0)</f>
        <v>0</v>
      </c>
      <c r="DT45" s="476"/>
      <c r="DU45" s="458" t="s">
        <v>133</v>
      </c>
      <c r="DV45" s="243">
        <f t="shared" si="157"/>
        <v>0</v>
      </c>
      <c r="DW45" s="244"/>
      <c r="DX45" s="369"/>
      <c r="DY45" s="255"/>
      <c r="DZ45" s="248">
        <f t="shared" si="158"/>
        <v>0</v>
      </c>
      <c r="EA45" s="339">
        <f t="shared" si="65"/>
        <v>0</v>
      </c>
      <c r="EB45" s="335">
        <f>IF(Q45="初 年 度",EA45,0)</f>
        <v>0</v>
      </c>
      <c r="EC45" s="336">
        <f>IF(Q45="次 年 度",EA45,0)</f>
        <v>0</v>
      </c>
      <c r="ED45" s="476"/>
      <c r="EE45" s="458" t="s">
        <v>133</v>
      </c>
      <c r="EF45" s="243">
        <f t="shared" si="159"/>
        <v>0</v>
      </c>
      <c r="EG45" s="244"/>
      <c r="EH45" s="369"/>
      <c r="EI45" s="255"/>
      <c r="EJ45" s="248">
        <f t="shared" si="160"/>
        <v>0</v>
      </c>
      <c r="EK45" s="339">
        <f t="shared" si="72"/>
        <v>0</v>
      </c>
      <c r="EL45" s="335">
        <f>IF(Q45="初 年 度",EK45,0)</f>
        <v>0</v>
      </c>
      <c r="EM45" s="336">
        <f>IF(Q45="次 年 度",EK45,0)</f>
        <v>0</v>
      </c>
      <c r="EN45" s="256">
        <f t="shared" si="161"/>
        <v>0</v>
      </c>
      <c r="EO45" s="247">
        <f t="shared" si="40"/>
        <v>0</v>
      </c>
      <c r="EP45" s="247">
        <f t="shared" si="162"/>
        <v>0</v>
      </c>
      <c r="EQ45" s="247">
        <f t="shared" si="163"/>
        <v>0</v>
      </c>
      <c r="ER45" s="247">
        <f t="shared" si="164"/>
        <v>0</v>
      </c>
      <c r="ES45" s="259">
        <f t="shared" si="165"/>
        <v>0</v>
      </c>
      <c r="ET45" s="272">
        <f t="shared" si="7"/>
        <v>0</v>
      </c>
      <c r="EU45" s="264">
        <f t="shared" si="8"/>
        <v>0</v>
      </c>
      <c r="EV45" s="247">
        <f t="shared" si="9"/>
        <v>0</v>
      </c>
      <c r="EW45" s="247">
        <f t="shared" si="10"/>
        <v>0</v>
      </c>
      <c r="EX45" s="251">
        <f t="shared" si="11"/>
        <v>0</v>
      </c>
      <c r="EY45" s="268">
        <f t="shared" si="12"/>
        <v>0</v>
      </c>
      <c r="EZ45" s="383">
        <f>IF(L45="ブルーベリー（普通栽培）",0,220)</f>
        <v>220</v>
      </c>
      <c r="FA45" s="247">
        <f>IF(L45="ブルーベリー（普通栽培）",0,T45+AD45+AN45)</f>
        <v>0</v>
      </c>
      <c r="FB45" s="247">
        <f>IF(L45="ブルーベリー（普通栽培）",0,U45+AE45+AO45)</f>
        <v>0</v>
      </c>
      <c r="FC45" s="253">
        <f t="shared" si="166"/>
        <v>0</v>
      </c>
      <c r="FD45" s="253">
        <f t="shared" si="128"/>
        <v>0</v>
      </c>
      <c r="FE45" s="247">
        <f>IF(Q45="初 年 度",FC45-GK45,0)</f>
        <v>0</v>
      </c>
      <c r="FF45" s="259">
        <f>IF(Q45="次 年 度",FC45-GK45,0)</f>
        <v>0</v>
      </c>
      <c r="FG45" s="135">
        <f t="shared" si="167"/>
        <v>0</v>
      </c>
      <c r="FH45" s="82">
        <f t="shared" si="168"/>
        <v>0</v>
      </c>
      <c r="FI45" s="82">
        <f t="shared" si="169"/>
        <v>0</v>
      </c>
      <c r="FJ45" s="129">
        <f t="shared" si="170"/>
        <v>0</v>
      </c>
      <c r="FK45" s="228">
        <f>IF(P45="課税事業者（一般課税）",INT(V45*10/110)+INT(W45*10/110),0)</f>
        <v>0</v>
      </c>
      <c r="FL45" s="277">
        <f t="shared" si="13"/>
        <v>0</v>
      </c>
      <c r="FM45" s="278">
        <f>IF(P45="課税事業者（一般課税）",INT(AG45*0.0909090909090909),0)</f>
        <v>0</v>
      </c>
      <c r="FN45" s="342">
        <f t="shared" si="46"/>
        <v>0</v>
      </c>
      <c r="FO45" s="232">
        <f>IF(P45="課税事業者（一般課税）",INT(AP45*10/110)+INT(AQ45*10/110),0)</f>
        <v>0</v>
      </c>
      <c r="FP45" s="281">
        <f t="shared" si="171"/>
        <v>0</v>
      </c>
      <c r="FQ45" s="340">
        <f>IF(P45="課税事業者（一般課税）",INT(BA45*10/110),0)</f>
        <v>0</v>
      </c>
      <c r="FR45" s="277">
        <f t="shared" si="48"/>
        <v>0</v>
      </c>
      <c r="FS45" s="230">
        <f>IF(P45="課税事業者（一般課税）",INT(BL45*10/110),0)</f>
        <v>0</v>
      </c>
      <c r="FT45" s="279">
        <f t="shared" si="49"/>
        <v>0</v>
      </c>
      <c r="FU45" s="230">
        <f>IF(P45="課税事業者（一般課税）",INT(BV45*10/110),0)</f>
        <v>0</v>
      </c>
      <c r="FV45" s="281">
        <f t="shared" si="50"/>
        <v>0</v>
      </c>
      <c r="FW45" s="230">
        <f>IF(P45="課税事業者（一般課税）",INT(CF45*10/110),0)</f>
        <v>0</v>
      </c>
      <c r="FX45" s="279">
        <f t="shared" si="51"/>
        <v>0</v>
      </c>
      <c r="FY45" s="340">
        <f>IF(P45="課税事業者（一般課税）",INT(CT45*10/110)+INT(CU45*10/110),0)</f>
        <v>0</v>
      </c>
      <c r="FZ45" s="277">
        <f t="shared" si="172"/>
        <v>0</v>
      </c>
      <c r="GA45" s="230">
        <f>IF(P45="課税事業者（一般課税）",INT(DF45*10/110),0)</f>
        <v>0</v>
      </c>
      <c r="GB45" s="279">
        <f t="shared" si="53"/>
        <v>0</v>
      </c>
      <c r="GC45" s="353">
        <f>IF(P45="課税事業者（一般課税）",INT(DP45*10/110),0)</f>
        <v>0</v>
      </c>
      <c r="GD45" s="277">
        <f t="shared" si="54"/>
        <v>0</v>
      </c>
      <c r="GE45" s="230">
        <f>IF(P45="課税事業者（一般課税）",INT(DZ45*10/110),0)</f>
        <v>0</v>
      </c>
      <c r="GF45" s="281">
        <f t="shared" si="55"/>
        <v>0</v>
      </c>
      <c r="GG45" s="353">
        <f>IF(P45="課税事業者（一般課税）",INT(EJ45*10/110),0)</f>
        <v>0</v>
      </c>
      <c r="GH45" s="281">
        <f t="shared" si="56"/>
        <v>0</v>
      </c>
      <c r="GI45" s="280">
        <f t="shared" si="173"/>
        <v>0</v>
      </c>
      <c r="GJ45" s="277">
        <f t="shared" si="174"/>
        <v>0</v>
      </c>
      <c r="GK45" s="230">
        <f>IF(P45="課税事業者（一般課税）",INT(FC45*10/110),0)</f>
        <v>0</v>
      </c>
      <c r="GL45" s="287">
        <f t="shared" si="58"/>
        <v>0</v>
      </c>
      <c r="GM45" s="694"/>
    </row>
    <row r="46" spans="1:195" ht="20.100000000000001" customHeight="1">
      <c r="A46" s="668"/>
      <c r="B46" s="522"/>
      <c r="C46" s="669"/>
      <c r="D46" s="673"/>
      <c r="E46" s="322" t="s">
        <v>135</v>
      </c>
      <c r="F46" s="675"/>
      <c r="G46" s="770"/>
      <c r="H46" s="497"/>
      <c r="I46" s="697"/>
      <c r="J46" s="699"/>
      <c r="K46" s="552"/>
      <c r="L46" s="541"/>
      <c r="M46" s="554"/>
      <c r="N46" s="447" t="e">
        <f t="shared" si="14"/>
        <v>#DIV/0!</v>
      </c>
      <c r="O46" s="690"/>
      <c r="P46" s="537"/>
      <c r="Q46" s="537"/>
      <c r="R46" s="89"/>
      <c r="S46" s="80" t="str">
        <f>IF(U46="","",VLOOKUP(L45,'リスト（けさない）'!$X$3:$Y$29,2,0))</f>
        <v/>
      </c>
      <c r="T46" s="74">
        <f t="shared" si="130"/>
        <v>0</v>
      </c>
      <c r="U46" s="89"/>
      <c r="V46" s="80">
        <f t="shared" si="0"/>
        <v>0</v>
      </c>
      <c r="W46" s="78"/>
      <c r="X46" s="83">
        <f t="shared" si="131"/>
        <v>0</v>
      </c>
      <c r="Y46" s="83">
        <f t="shared" si="1"/>
        <v>0</v>
      </c>
      <c r="Z46" s="394">
        <f>IF(Q45="初 年 度",Y46,0)</f>
        <v>0</v>
      </c>
      <c r="AA46" s="439">
        <f>IF(Q45="次 年 度",Y46,0)</f>
        <v>0</v>
      </c>
      <c r="AB46" s="477"/>
      <c r="AC46" s="125" t="s">
        <v>133</v>
      </c>
      <c r="AD46" s="74">
        <f t="shared" si="132"/>
        <v>0</v>
      </c>
      <c r="AE46" s="426"/>
      <c r="AF46" s="388"/>
      <c r="AG46" s="89"/>
      <c r="AH46" s="96">
        <f t="shared" si="133"/>
        <v>0</v>
      </c>
      <c r="AI46" s="96">
        <f>IF(AG45&gt;0,INT((AG46-FM46)/2),AF46-FM46)</f>
        <v>0</v>
      </c>
      <c r="AJ46" s="96">
        <f>IF(Q45="初 年 度",AI46,0)</f>
        <v>0</v>
      </c>
      <c r="AK46" s="99">
        <f>IF(Q45="次 年 度",AI46,0)</f>
        <v>0</v>
      </c>
      <c r="AL46" s="89"/>
      <c r="AM46" s="80" t="str">
        <f>IF(AO46="","",VLOOKUP(L45,'リスト（けさない）'!$AA$3:$AB$29,2,0))</f>
        <v/>
      </c>
      <c r="AN46" s="96">
        <f t="shared" si="134"/>
        <v>0</v>
      </c>
      <c r="AO46" s="426"/>
      <c r="AP46" s="107">
        <f t="shared" si="2"/>
        <v>0</v>
      </c>
      <c r="AQ46" s="89"/>
      <c r="AR46" s="111">
        <f t="shared" si="135"/>
        <v>0</v>
      </c>
      <c r="AS46" s="334">
        <f t="shared" si="67"/>
        <v>0</v>
      </c>
      <c r="AT46" s="334">
        <f>IF(Q45="初 年 度",AS46,0)</f>
        <v>0</v>
      </c>
      <c r="AU46" s="337">
        <f>IF(Q45="次 年 度",AS46,0)</f>
        <v>0</v>
      </c>
      <c r="AV46" s="477"/>
      <c r="AW46" s="125" t="s">
        <v>208</v>
      </c>
      <c r="AX46" s="96">
        <f t="shared" si="136"/>
        <v>0</v>
      </c>
      <c r="AY46" s="100"/>
      <c r="AZ46" s="370"/>
      <c r="BA46" s="89"/>
      <c r="BB46" s="96">
        <f t="shared" si="137"/>
        <v>0</v>
      </c>
      <c r="BC46" s="80">
        <f t="shared" si="61"/>
        <v>0</v>
      </c>
      <c r="BD46" s="83">
        <f>IF(Q45="初 年 度",BC46,0)</f>
        <v>0</v>
      </c>
      <c r="BE46" s="120">
        <f>IF(Q45="次 年 度",BC46,0)</f>
        <v>0</v>
      </c>
      <c r="BF46" s="477"/>
      <c r="BG46" s="125" t="s">
        <v>208</v>
      </c>
      <c r="BH46" s="96">
        <f t="shared" si="138"/>
        <v>0</v>
      </c>
      <c r="BI46" s="100"/>
      <c r="BJ46" s="370"/>
      <c r="BK46" s="89"/>
      <c r="BL46" s="96">
        <f t="shared" si="139"/>
        <v>0</v>
      </c>
      <c r="BM46" s="83">
        <f t="shared" si="68"/>
        <v>0</v>
      </c>
      <c r="BN46" s="83">
        <f>IF(Q45="初 年 度",BM46,0)</f>
        <v>0</v>
      </c>
      <c r="BO46" s="120">
        <f>IF(Q45="次 年 度",BM46,0)</f>
        <v>0</v>
      </c>
      <c r="BP46" s="477"/>
      <c r="BQ46" s="125" t="s">
        <v>208</v>
      </c>
      <c r="BR46" s="96">
        <f t="shared" si="140"/>
        <v>0</v>
      </c>
      <c r="BS46" s="100"/>
      <c r="BT46" s="370"/>
      <c r="BU46" s="89"/>
      <c r="BV46" s="96">
        <f t="shared" si="141"/>
        <v>0</v>
      </c>
      <c r="BW46" s="83">
        <f t="shared" si="69"/>
        <v>0</v>
      </c>
      <c r="BX46" s="83">
        <f>IF(Q45="初 年 度",BW46,0)</f>
        <v>0</v>
      </c>
      <c r="BY46" s="120">
        <f>IF(Q45="次 年 度",BW46,0)</f>
        <v>0</v>
      </c>
      <c r="BZ46" s="477"/>
      <c r="CA46" s="125" t="s">
        <v>228</v>
      </c>
      <c r="CB46" s="96">
        <f t="shared" si="142"/>
        <v>0</v>
      </c>
      <c r="CC46" s="100"/>
      <c r="CD46" s="370"/>
      <c r="CE46" s="89"/>
      <c r="CF46" s="96">
        <f t="shared" si="143"/>
        <v>0</v>
      </c>
      <c r="CG46" s="83">
        <f t="shared" si="62"/>
        <v>0</v>
      </c>
      <c r="CH46" s="83">
        <f>IF(Q45="初 年 度",CG46,0)</f>
        <v>0</v>
      </c>
      <c r="CI46" s="120">
        <f>IF(Q45="次 年 度",CG46,0)</f>
        <v>0</v>
      </c>
      <c r="CJ46" s="71">
        <f t="shared" si="144"/>
        <v>0</v>
      </c>
      <c r="CK46" s="80">
        <f t="shared" si="145"/>
        <v>0</v>
      </c>
      <c r="CL46" s="80">
        <f t="shared" si="146"/>
        <v>0</v>
      </c>
      <c r="CM46" s="83">
        <f t="shared" si="147"/>
        <v>0</v>
      </c>
      <c r="CN46" s="80">
        <f t="shared" si="148"/>
        <v>0</v>
      </c>
      <c r="CO46" s="130">
        <f t="shared" si="149"/>
        <v>0</v>
      </c>
      <c r="CP46" s="477"/>
      <c r="CQ46" s="80" t="str">
        <f>IF(CS46="","",VLOOKUP(L45,'リスト（けさない）'!$AD$3:$AE$29,2,0))</f>
        <v/>
      </c>
      <c r="CR46" s="74">
        <f t="shared" si="150"/>
        <v>0</v>
      </c>
      <c r="CS46" s="100"/>
      <c r="CT46" s="80">
        <f t="shared" si="151"/>
        <v>0</v>
      </c>
      <c r="CU46" s="89"/>
      <c r="CV46" s="80">
        <f t="shared" si="152"/>
        <v>0</v>
      </c>
      <c r="CW46" s="80">
        <f t="shared" si="70"/>
        <v>0</v>
      </c>
      <c r="CX46" s="83">
        <f>IF(Q45="初 年 度",CW46,0)</f>
        <v>0</v>
      </c>
      <c r="CY46" s="120">
        <f>IF(Q45="次 年 度",CW46,0)</f>
        <v>0</v>
      </c>
      <c r="CZ46" s="477"/>
      <c r="DA46" s="125" t="s">
        <v>133</v>
      </c>
      <c r="DB46" s="74">
        <f t="shared" si="153"/>
        <v>0</v>
      </c>
      <c r="DC46" s="100"/>
      <c r="DD46" s="370"/>
      <c r="DE46" s="89"/>
      <c r="DF46" s="96">
        <f t="shared" si="154"/>
        <v>0</v>
      </c>
      <c r="DG46" s="83">
        <f t="shared" si="64"/>
        <v>0</v>
      </c>
      <c r="DH46" s="83">
        <f>IF(Q45="初 年 度",DG46,0)</f>
        <v>0</v>
      </c>
      <c r="DI46" s="120">
        <f>IF(Q45="次 年 度",DG46,0)</f>
        <v>0</v>
      </c>
      <c r="DJ46" s="477"/>
      <c r="DK46" s="125" t="s">
        <v>133</v>
      </c>
      <c r="DL46" s="74">
        <f t="shared" si="155"/>
        <v>0</v>
      </c>
      <c r="DM46" s="100"/>
      <c r="DN46" s="370"/>
      <c r="DO46" s="89"/>
      <c r="DP46" s="96">
        <f t="shared" si="156"/>
        <v>0</v>
      </c>
      <c r="DQ46" s="83">
        <f t="shared" si="71"/>
        <v>0</v>
      </c>
      <c r="DR46" s="83">
        <f>IF(Q45="初 年 度",DQ46,0)</f>
        <v>0</v>
      </c>
      <c r="DS46" s="120">
        <f>IF(Q45="次 年 度",DQ46,0)</f>
        <v>0</v>
      </c>
      <c r="DT46" s="477"/>
      <c r="DU46" s="125" t="s">
        <v>133</v>
      </c>
      <c r="DV46" s="74">
        <f t="shared" si="157"/>
        <v>0</v>
      </c>
      <c r="DW46" s="100"/>
      <c r="DX46" s="370"/>
      <c r="DY46" s="89"/>
      <c r="DZ46" s="96">
        <f t="shared" si="158"/>
        <v>0</v>
      </c>
      <c r="EA46" s="83">
        <f t="shared" si="65"/>
        <v>0</v>
      </c>
      <c r="EB46" s="83">
        <f>IF(Q45="初 年 度",EA46,0)</f>
        <v>0</v>
      </c>
      <c r="EC46" s="120">
        <f>IF(Q45="次 年 度",EA46,0)</f>
        <v>0</v>
      </c>
      <c r="ED46" s="477"/>
      <c r="EE46" s="125" t="s">
        <v>133</v>
      </c>
      <c r="EF46" s="74">
        <f t="shared" si="159"/>
        <v>0</v>
      </c>
      <c r="EG46" s="100"/>
      <c r="EH46" s="370"/>
      <c r="EI46" s="89"/>
      <c r="EJ46" s="96">
        <f t="shared" si="160"/>
        <v>0</v>
      </c>
      <c r="EK46" s="83">
        <f t="shared" si="72"/>
        <v>0</v>
      </c>
      <c r="EL46" s="83">
        <f>IF(Q45="初 年 度",EK46,0)</f>
        <v>0</v>
      </c>
      <c r="EM46" s="120">
        <f>IF(Q45="次 年 度",EK46,0)</f>
        <v>0</v>
      </c>
      <c r="EN46" s="71">
        <f t="shared" si="161"/>
        <v>0</v>
      </c>
      <c r="EO46" s="83">
        <f t="shared" si="40"/>
        <v>0</v>
      </c>
      <c r="EP46" s="83">
        <f t="shared" si="162"/>
        <v>0</v>
      </c>
      <c r="EQ46" s="83">
        <f t="shared" si="163"/>
        <v>0</v>
      </c>
      <c r="ER46" s="83">
        <f t="shared" si="164"/>
        <v>0</v>
      </c>
      <c r="ES46" s="120">
        <f t="shared" si="165"/>
        <v>0</v>
      </c>
      <c r="ET46" s="136">
        <f t="shared" si="7"/>
        <v>0</v>
      </c>
      <c r="EU46" s="122">
        <f t="shared" si="8"/>
        <v>0</v>
      </c>
      <c r="EV46" s="83">
        <f t="shared" si="9"/>
        <v>0</v>
      </c>
      <c r="EW46" s="83">
        <f t="shared" si="10"/>
        <v>0</v>
      </c>
      <c r="EX46" s="80">
        <f t="shared" si="11"/>
        <v>0</v>
      </c>
      <c r="EY46" s="120">
        <f t="shared" si="12"/>
        <v>0</v>
      </c>
      <c r="EZ46" s="71">
        <f>IF(L45="ブルーベリー（普通栽培）",0,220)</f>
        <v>220</v>
      </c>
      <c r="FA46" s="80">
        <f>IF(L45="ブルーベリー（普通栽培）",0,T46+AD46+AN46)</f>
        <v>0</v>
      </c>
      <c r="FB46" s="83">
        <f>IF(L45="ブルーベリー（普通栽培）",0,U46+AE46+AO46)</f>
        <v>0</v>
      </c>
      <c r="FC46" s="83">
        <f t="shared" si="166"/>
        <v>0</v>
      </c>
      <c r="FD46" s="83">
        <f t="shared" si="128"/>
        <v>0</v>
      </c>
      <c r="FE46" s="117">
        <f>IF(Q45="初 年 度",FC46-GK46,0)</f>
        <v>0</v>
      </c>
      <c r="FF46" s="118">
        <f>IF(Q45="次 年 度",FC46-GK46,0)</f>
        <v>0</v>
      </c>
      <c r="FG46" s="136">
        <f t="shared" si="167"/>
        <v>0</v>
      </c>
      <c r="FH46" s="83">
        <f t="shared" si="168"/>
        <v>0</v>
      </c>
      <c r="FI46" s="83">
        <f t="shared" si="169"/>
        <v>0</v>
      </c>
      <c r="FJ46" s="130">
        <f t="shared" si="170"/>
        <v>0</v>
      </c>
      <c r="FK46" s="314">
        <f>IF(P45="課税事業者（一般課税）",INT(V46*10/110)+INT(W46*10/110),0)</f>
        <v>0</v>
      </c>
      <c r="FL46" s="92">
        <f t="shared" si="13"/>
        <v>0</v>
      </c>
      <c r="FM46" s="102">
        <f>IF(P45="課税事業者（一般課税）",INT(AG46*0.0909090909090909),0)</f>
        <v>0</v>
      </c>
      <c r="FN46" s="343">
        <f t="shared" si="46"/>
        <v>0</v>
      </c>
      <c r="FO46" s="350">
        <f>IF(P45="課税事業者（一般課税）",INT(AP46*10/110)+INT(AQ46*10/110),0)</f>
        <v>0</v>
      </c>
      <c r="FP46" s="115">
        <f t="shared" si="171"/>
        <v>0</v>
      </c>
      <c r="FQ46" s="347">
        <f>IF(P45="課税事業者（一般課税）",INT(BA46*10/110),0)</f>
        <v>0</v>
      </c>
      <c r="FR46" s="92">
        <f t="shared" si="48"/>
        <v>0</v>
      </c>
      <c r="FS46" s="355">
        <f>IF(P45="課税事業者（一般課税）",INT(BL46*10/110),0)</f>
        <v>0</v>
      </c>
      <c r="FT46" s="105">
        <f t="shared" si="49"/>
        <v>0</v>
      </c>
      <c r="FU46" s="355">
        <f>IF(P45="課税事業者（一般課税）",INT(BV46*10/110),0)</f>
        <v>0</v>
      </c>
      <c r="FV46" s="115">
        <f t="shared" si="50"/>
        <v>0</v>
      </c>
      <c r="FW46" s="355">
        <f>IF(P45="課税事業者（一般課税）",INT(CF46*10/110),0)</f>
        <v>0</v>
      </c>
      <c r="FX46" s="105">
        <f t="shared" si="51"/>
        <v>0</v>
      </c>
      <c r="FY46" s="347">
        <f>IF(P45="課税事業者（一般課税）",INT(CT46*10/110)+INT(CU46*10/110),0)</f>
        <v>0</v>
      </c>
      <c r="FZ46" s="92">
        <f t="shared" si="172"/>
        <v>0</v>
      </c>
      <c r="GA46" s="355">
        <f>IF(P45="課税事業者（一般課税）",INT(DF46*10/110),0)</f>
        <v>0</v>
      </c>
      <c r="GB46" s="105">
        <f t="shared" si="53"/>
        <v>0</v>
      </c>
      <c r="GC46" s="354">
        <f>IF(P45="課税事業者（一般課税）",INT(DL46*10/110),0)</f>
        <v>0</v>
      </c>
      <c r="GD46" s="92">
        <f t="shared" si="54"/>
        <v>0</v>
      </c>
      <c r="GE46" s="355">
        <f>IF(P45="課税事業者（一般課税）",INT(DZ46*10/110),0)</f>
        <v>0</v>
      </c>
      <c r="GF46" s="115">
        <f t="shared" si="55"/>
        <v>0</v>
      </c>
      <c r="GG46" s="354">
        <f>IF(P45="課税事業者（一般課税）",INT(EJ46*10/110),0)</f>
        <v>0</v>
      </c>
      <c r="GH46" s="115">
        <f t="shared" si="56"/>
        <v>0</v>
      </c>
      <c r="GI46" s="113">
        <f t="shared" si="173"/>
        <v>0</v>
      </c>
      <c r="GJ46" s="92">
        <f t="shared" si="174"/>
        <v>0</v>
      </c>
      <c r="GK46" s="355">
        <f>IF(P45="課税事業者（一般課税）",INT(FC46*10/110),0)</f>
        <v>0</v>
      </c>
      <c r="GL46" s="140">
        <f t="shared" si="58"/>
        <v>0</v>
      </c>
      <c r="GM46" s="695"/>
    </row>
    <row r="47" spans="1:195" ht="20.100000000000001" customHeight="1">
      <c r="A47" s="667" t="str">
        <f t="shared" ref="A47" si="177">+A45</f>
        <v>北海道</v>
      </c>
      <c r="B47" s="521"/>
      <c r="C47" s="629">
        <f t="shared" si="59"/>
        <v>17</v>
      </c>
      <c r="D47" s="685"/>
      <c r="E47" s="317" t="s">
        <v>253</v>
      </c>
      <c r="F47" s="680"/>
      <c r="G47" s="771">
        <f>+'申請用入力(①本体) '!G47:G48</f>
        <v>0</v>
      </c>
      <c r="H47" s="697"/>
      <c r="I47" s="543"/>
      <c r="J47" s="698"/>
      <c r="K47" s="684"/>
      <c r="L47" s="683"/>
      <c r="M47" s="762"/>
      <c r="N47" s="448" t="e">
        <f t="shared" si="14"/>
        <v>#DIV/0!</v>
      </c>
      <c r="O47" s="689" t="str">
        <f>IF(L47="","",VLOOKUP(L47,'リスト（けさない）'!$Q$3:$R$29,2,0))</f>
        <v/>
      </c>
      <c r="P47" s="700"/>
      <c r="Q47" s="700"/>
      <c r="R47" s="473"/>
      <c r="S47" s="251" t="str">
        <f>IF(U47="","",VLOOKUP(L47,'リスト（けさない）'!$X$3:$Y$29,2,0))</f>
        <v/>
      </c>
      <c r="T47" s="243">
        <f t="shared" si="130"/>
        <v>0</v>
      </c>
      <c r="U47" s="255"/>
      <c r="V47" s="245">
        <f t="shared" ref="V47:V78" si="178">IF(U47&gt;0,ROUND(S47*U47,0),0)</f>
        <v>0</v>
      </c>
      <c r="W47" s="246"/>
      <c r="X47" s="247">
        <f t="shared" si="131"/>
        <v>0</v>
      </c>
      <c r="Y47" s="253">
        <f t="shared" ref="Y47:Y78" si="179">IF(W47&gt;0,INT((W47-FK47)/2),V47-FK47)</f>
        <v>0</v>
      </c>
      <c r="Z47" s="332">
        <f>IF(Q47="初 年 度",Y47,0)</f>
        <v>0</v>
      </c>
      <c r="AA47" s="438">
        <f>IF(Q47="次 年 度",Y47,0)</f>
        <v>0</v>
      </c>
      <c r="AB47" s="476"/>
      <c r="AC47" s="124" t="s">
        <v>208</v>
      </c>
      <c r="AD47" s="243">
        <f t="shared" si="132"/>
        <v>0</v>
      </c>
      <c r="AE47" s="425"/>
      <c r="AF47" s="388"/>
      <c r="AG47" s="255"/>
      <c r="AH47" s="248">
        <f t="shared" si="133"/>
        <v>0</v>
      </c>
      <c r="AI47" s="339">
        <f>IF(AG47&gt;0,INT((AG47-FM47)/2),AF47-FM47)</f>
        <v>0</v>
      </c>
      <c r="AJ47" s="335">
        <f>IF(Q47="初 年 度",AI47,0)</f>
        <v>0</v>
      </c>
      <c r="AK47" s="336">
        <f>IF(Q47="次 年 度",AI47,0)</f>
        <v>0</v>
      </c>
      <c r="AL47" s="473"/>
      <c r="AM47" s="245" t="str">
        <f>IF(AO47="","",VLOOKUP(L47,'リスト（けさない）'!$AA$3:$AB$29,2,0))</f>
        <v/>
      </c>
      <c r="AN47" s="248">
        <f t="shared" si="134"/>
        <v>0</v>
      </c>
      <c r="AO47" s="425"/>
      <c r="AP47" s="257">
        <f t="shared" ref="AP47:AP78" si="180">IF(AO47&gt;0,ROUND(AM47*AO47,0),0)</f>
        <v>0</v>
      </c>
      <c r="AQ47" s="255"/>
      <c r="AR47" s="258">
        <f t="shared" si="135"/>
        <v>0</v>
      </c>
      <c r="AS47" s="338">
        <f t="shared" si="67"/>
        <v>0</v>
      </c>
      <c r="AT47" s="332">
        <f>IF(Q47="初 年 度",AS47,0)</f>
        <v>0</v>
      </c>
      <c r="AU47" s="333">
        <f>IF(Q47="次 年 度",AS47,0)</f>
        <v>0</v>
      </c>
      <c r="AV47" s="476"/>
      <c r="AW47" s="124" t="s">
        <v>208</v>
      </c>
      <c r="AX47" s="248">
        <f t="shared" si="136"/>
        <v>0</v>
      </c>
      <c r="AY47" s="244"/>
      <c r="AZ47" s="369"/>
      <c r="BA47" s="255"/>
      <c r="BB47" s="254">
        <f t="shared" si="137"/>
        <v>0</v>
      </c>
      <c r="BC47" s="338">
        <f t="shared" si="61"/>
        <v>0</v>
      </c>
      <c r="BD47" s="332">
        <f>IF(Q47="初 年 度",BC47,0)</f>
        <v>0</v>
      </c>
      <c r="BE47" s="333">
        <f>IF(Q47="次 年 度",BC47,0)</f>
        <v>0</v>
      </c>
      <c r="BF47" s="476"/>
      <c r="BG47" s="124" t="s">
        <v>208</v>
      </c>
      <c r="BH47" s="248">
        <f t="shared" si="138"/>
        <v>0</v>
      </c>
      <c r="BI47" s="244"/>
      <c r="BJ47" s="369"/>
      <c r="BK47" s="255"/>
      <c r="BL47" s="248">
        <f t="shared" si="139"/>
        <v>0</v>
      </c>
      <c r="BM47" s="339">
        <f t="shared" si="68"/>
        <v>0</v>
      </c>
      <c r="BN47" s="335">
        <f>IF(Q47="初 年 度",BM47,0)</f>
        <v>0</v>
      </c>
      <c r="BO47" s="336">
        <f>IF(Q47="次 年 度",BM47,0)</f>
        <v>0</v>
      </c>
      <c r="BP47" s="476"/>
      <c r="BQ47" s="124" t="s">
        <v>208</v>
      </c>
      <c r="BR47" s="248">
        <f t="shared" si="140"/>
        <v>0</v>
      </c>
      <c r="BS47" s="244"/>
      <c r="BT47" s="369"/>
      <c r="BU47" s="88"/>
      <c r="BV47" s="95">
        <f t="shared" si="141"/>
        <v>0</v>
      </c>
      <c r="BW47" s="339">
        <f t="shared" si="69"/>
        <v>0</v>
      </c>
      <c r="BX47" s="335">
        <f>IF(Q47="初 年 度",BW47,0)</f>
        <v>0</v>
      </c>
      <c r="BY47" s="336">
        <f>IF(Q47="次 年 度",BW47,0)</f>
        <v>0</v>
      </c>
      <c r="BZ47" s="476"/>
      <c r="CA47" s="124" t="s">
        <v>208</v>
      </c>
      <c r="CB47" s="248">
        <f t="shared" si="142"/>
        <v>0</v>
      </c>
      <c r="CC47" s="244"/>
      <c r="CD47" s="369"/>
      <c r="CE47" s="255"/>
      <c r="CF47" s="254">
        <f t="shared" si="143"/>
        <v>0</v>
      </c>
      <c r="CG47" s="338">
        <f t="shared" si="62"/>
        <v>0</v>
      </c>
      <c r="CH47" s="332">
        <f>IF(Q47="初 年 度",CG47,0)</f>
        <v>0</v>
      </c>
      <c r="CI47" s="333">
        <f>IF(Q47="次 年 度",CG47,0)</f>
        <v>0</v>
      </c>
      <c r="CJ47" s="256">
        <f t="shared" si="144"/>
        <v>0</v>
      </c>
      <c r="CK47" s="245">
        <f t="shared" si="145"/>
        <v>0</v>
      </c>
      <c r="CL47" s="245">
        <f t="shared" si="146"/>
        <v>0</v>
      </c>
      <c r="CM47" s="247">
        <f t="shared" si="147"/>
        <v>0</v>
      </c>
      <c r="CN47" s="245">
        <f t="shared" si="148"/>
        <v>0</v>
      </c>
      <c r="CO47" s="266">
        <f t="shared" si="149"/>
        <v>0</v>
      </c>
      <c r="CP47" s="476"/>
      <c r="CQ47" s="251" t="str">
        <f>IF(CS47="","",VLOOKUP(L47,'リスト（けさない）'!$AD$3:$AE$29,2,0))</f>
        <v/>
      </c>
      <c r="CR47" s="267">
        <f t="shared" si="150"/>
        <v>0</v>
      </c>
      <c r="CS47" s="244"/>
      <c r="CT47" s="245">
        <f t="shared" si="151"/>
        <v>0</v>
      </c>
      <c r="CU47" s="255"/>
      <c r="CV47" s="245">
        <f t="shared" si="152"/>
        <v>0</v>
      </c>
      <c r="CW47" s="339">
        <f t="shared" si="70"/>
        <v>0</v>
      </c>
      <c r="CX47" s="335">
        <f>IF(Q47="初 年 度",CW47,0)</f>
        <v>0</v>
      </c>
      <c r="CY47" s="336">
        <f>IF(Q47="次 年 度",CW47,0)</f>
        <v>0</v>
      </c>
      <c r="CZ47" s="476"/>
      <c r="DA47" s="124" t="s">
        <v>208</v>
      </c>
      <c r="DB47" s="267">
        <f t="shared" si="153"/>
        <v>0</v>
      </c>
      <c r="DC47" s="244"/>
      <c r="DD47" s="369"/>
      <c r="DE47" s="255"/>
      <c r="DF47" s="254">
        <f t="shared" si="154"/>
        <v>0</v>
      </c>
      <c r="DG47" s="338">
        <f t="shared" si="64"/>
        <v>0</v>
      </c>
      <c r="DH47" s="332">
        <f>IF(Q47="初 年 度",DG47,0)</f>
        <v>0</v>
      </c>
      <c r="DI47" s="333">
        <f>IF(Q47="次 年 度",DG47,0)</f>
        <v>0</v>
      </c>
      <c r="DJ47" s="476"/>
      <c r="DK47" s="458" t="s">
        <v>208</v>
      </c>
      <c r="DL47" s="267">
        <f t="shared" si="155"/>
        <v>0</v>
      </c>
      <c r="DM47" s="244"/>
      <c r="DN47" s="369"/>
      <c r="DO47" s="255"/>
      <c r="DP47" s="248">
        <f t="shared" si="156"/>
        <v>0</v>
      </c>
      <c r="DQ47" s="339">
        <f t="shared" si="71"/>
        <v>0</v>
      </c>
      <c r="DR47" s="335">
        <f>IF(Q47="初 年 度",DQ47,0)</f>
        <v>0</v>
      </c>
      <c r="DS47" s="336">
        <f>IF(Q47="次 年 度",DQ47,0)</f>
        <v>0</v>
      </c>
      <c r="DT47" s="476"/>
      <c r="DU47" s="458" t="s">
        <v>208</v>
      </c>
      <c r="DV47" s="267">
        <f t="shared" si="157"/>
        <v>0</v>
      </c>
      <c r="DW47" s="244"/>
      <c r="DX47" s="369"/>
      <c r="DY47" s="255"/>
      <c r="DZ47" s="254">
        <f t="shared" si="158"/>
        <v>0</v>
      </c>
      <c r="EA47" s="338">
        <f t="shared" si="65"/>
        <v>0</v>
      </c>
      <c r="EB47" s="332">
        <f>IF(Q47="初 年 度",EA47,0)</f>
        <v>0</v>
      </c>
      <c r="EC47" s="333">
        <f>IF(Q47="次 年 度",EA47,0)</f>
        <v>0</v>
      </c>
      <c r="ED47" s="476"/>
      <c r="EE47" s="458" t="s">
        <v>208</v>
      </c>
      <c r="EF47" s="267">
        <f t="shared" si="159"/>
        <v>0</v>
      </c>
      <c r="EG47" s="244"/>
      <c r="EH47" s="369"/>
      <c r="EI47" s="255"/>
      <c r="EJ47" s="248">
        <f t="shared" si="160"/>
        <v>0</v>
      </c>
      <c r="EK47" s="339">
        <f t="shared" si="72"/>
        <v>0</v>
      </c>
      <c r="EL47" s="335">
        <f>IF(Q47="初 年 度",EK47,0)</f>
        <v>0</v>
      </c>
      <c r="EM47" s="336">
        <f>IF(Q47="次 年 度",EK47,0)</f>
        <v>0</v>
      </c>
      <c r="EN47" s="256">
        <f t="shared" si="161"/>
        <v>0</v>
      </c>
      <c r="EO47" s="247">
        <f t="shared" si="40"/>
        <v>0</v>
      </c>
      <c r="EP47" s="247">
        <f t="shared" si="162"/>
        <v>0</v>
      </c>
      <c r="EQ47" s="247">
        <f t="shared" si="163"/>
        <v>0</v>
      </c>
      <c r="ER47" s="247">
        <f t="shared" si="164"/>
        <v>0</v>
      </c>
      <c r="ES47" s="259">
        <f t="shared" si="165"/>
        <v>0</v>
      </c>
      <c r="ET47" s="272">
        <f t="shared" ref="ET47:ET78" si="181">SUM(T47,AD47,AN47,CJ47,CR47,DB47,EN47)</f>
        <v>0</v>
      </c>
      <c r="EU47" s="264">
        <f t="shared" ref="EU47:EU78" si="182">SUM(U47,AE47,AO47,CK47,CS47,DC47,EO47)</f>
        <v>0</v>
      </c>
      <c r="EV47" s="247">
        <f t="shared" ref="EV47:EV78" si="183">SUM(X47,AH47,AR47,CL47,CV47,DF47,EP47)</f>
        <v>0</v>
      </c>
      <c r="EW47" s="247">
        <f t="shared" ref="EW47:EW78" si="184">SUM(Y47,AI47,AS47,CM47,CW47,DG47,EQ47)</f>
        <v>0</v>
      </c>
      <c r="EX47" s="245">
        <f t="shared" ref="EX47:EX78" si="185">SUM(Z47,AJ47,AT47,CN47,CX47,DH47,ER47)</f>
        <v>0</v>
      </c>
      <c r="EY47" s="268">
        <f t="shared" ref="EY47:EY78" si="186">SUM(AA47,AK47,AU47,CO47,CY47,DI47,ES47)</f>
        <v>0</v>
      </c>
      <c r="EZ47" s="383">
        <f>IF(L47="ブルーベリー（普通栽培）",0,220)</f>
        <v>220</v>
      </c>
      <c r="FA47" s="247">
        <f>IF(L47="ブルーベリー（普通栽培）",0,T47+AD47+AN47)</f>
        <v>0</v>
      </c>
      <c r="FB47" s="247">
        <f>IF(L47="ブルーベリー（普通栽培）",0,U47+AE47+AO47)</f>
        <v>0</v>
      </c>
      <c r="FC47" s="253">
        <f t="shared" si="166"/>
        <v>0</v>
      </c>
      <c r="FD47" s="247">
        <f t="shared" si="128"/>
        <v>0</v>
      </c>
      <c r="FE47" s="247">
        <f>IF(Q47="初 年 度",FC47-GK47,0)</f>
        <v>0</v>
      </c>
      <c r="FF47" s="259">
        <f>IF(Q47="次 年 度",FC47-GK47,0)</f>
        <v>0</v>
      </c>
      <c r="FG47" s="70">
        <f t="shared" si="167"/>
        <v>0</v>
      </c>
      <c r="FH47" s="82">
        <f t="shared" si="168"/>
        <v>0</v>
      </c>
      <c r="FI47" s="82">
        <f t="shared" si="169"/>
        <v>0</v>
      </c>
      <c r="FJ47" s="129">
        <f t="shared" si="170"/>
        <v>0</v>
      </c>
      <c r="FK47" s="228">
        <f>IF(P47="課税事業者（一般課税）",INT(V47*10/110)+INT(W47*10/110),0)</f>
        <v>0</v>
      </c>
      <c r="FL47" s="277">
        <f t="shared" ref="FL47:FL78" si="187">IF(V47=0,INT(FK47/2),FK47)</f>
        <v>0</v>
      </c>
      <c r="FM47" s="278">
        <f>IF(P47="課税事業者（一般課税）",INT(AG47*0.0909090909090909),0)</f>
        <v>0</v>
      </c>
      <c r="FN47" s="342">
        <f t="shared" si="46"/>
        <v>0</v>
      </c>
      <c r="FO47" s="232">
        <f>IF(P47="課税事業者（一般課税）",INT(AP47*10/110)+INT(AQ47*10/110),0)</f>
        <v>0</v>
      </c>
      <c r="FP47" s="281">
        <f t="shared" si="171"/>
        <v>0</v>
      </c>
      <c r="FQ47" s="340">
        <f>IF(P47="課税事業者（一般課税）",INT(BA47*10/110),0)</f>
        <v>0</v>
      </c>
      <c r="FR47" s="277">
        <f t="shared" si="48"/>
        <v>0</v>
      </c>
      <c r="FS47" s="230">
        <f>IF(P47="課税事業者（一般課税）",INT(BL47*10/110),0)</f>
        <v>0</v>
      </c>
      <c r="FT47" s="281">
        <f t="shared" si="49"/>
        <v>0</v>
      </c>
      <c r="FU47" s="230">
        <f>IF(P47="課税事業者（一般課税）",INT(BV47*10/110),0)</f>
        <v>0</v>
      </c>
      <c r="FV47" s="281">
        <f t="shared" si="50"/>
        <v>0</v>
      </c>
      <c r="FW47" s="230">
        <f>IF(P47="課税事業者（一般課税）",INT(CF47*10/110),0)</f>
        <v>0</v>
      </c>
      <c r="FX47" s="279">
        <f t="shared" si="51"/>
        <v>0</v>
      </c>
      <c r="FY47" s="340">
        <f>IF(P47="課税事業者（一般課税）",INT(CT47*10/110)+INT(CU47*10/110),0)</f>
        <v>0</v>
      </c>
      <c r="FZ47" s="277">
        <f t="shared" si="172"/>
        <v>0</v>
      </c>
      <c r="GA47" s="230">
        <f>IF(P47="課税事業者（一般課税）",INT(DF47*10/110),0)</f>
        <v>0</v>
      </c>
      <c r="GB47" s="279">
        <f t="shared" si="53"/>
        <v>0</v>
      </c>
      <c r="GC47" s="353">
        <f>IF(P47="課税事業者（一般課税）",INT(DP47*10/110),0)</f>
        <v>0</v>
      </c>
      <c r="GD47" s="277">
        <f t="shared" si="54"/>
        <v>0</v>
      </c>
      <c r="GE47" s="230">
        <f>IF(P47="課税事業者（一般課税）",INT(DZ47*10/110),0)</f>
        <v>0</v>
      </c>
      <c r="GF47" s="281">
        <f t="shared" si="55"/>
        <v>0</v>
      </c>
      <c r="GG47" s="353">
        <f>IF(P47="課税事業者（一般課税）",INT(EJ47*10/110),0)</f>
        <v>0</v>
      </c>
      <c r="GH47" s="281">
        <f t="shared" si="56"/>
        <v>0</v>
      </c>
      <c r="GI47" s="280">
        <f t="shared" si="173"/>
        <v>0</v>
      </c>
      <c r="GJ47" s="277">
        <f t="shared" si="174"/>
        <v>0</v>
      </c>
      <c r="GK47" s="230">
        <f>IF(P47="課税事業者（一般課税）",INT(FC47*10/110),0)</f>
        <v>0</v>
      </c>
      <c r="GL47" s="287">
        <f t="shared" si="58"/>
        <v>0</v>
      </c>
      <c r="GM47" s="694"/>
    </row>
    <row r="48" spans="1:195" ht="20.100000000000001" customHeight="1">
      <c r="A48" s="668"/>
      <c r="B48" s="522"/>
      <c r="C48" s="669"/>
      <c r="D48" s="673"/>
      <c r="E48" s="320" t="s">
        <v>135</v>
      </c>
      <c r="F48" s="675"/>
      <c r="G48" s="770"/>
      <c r="H48" s="497"/>
      <c r="I48" s="697"/>
      <c r="J48" s="699"/>
      <c r="K48" s="552"/>
      <c r="L48" s="541"/>
      <c r="M48" s="554"/>
      <c r="N48" s="447" t="e">
        <f t="shared" si="14"/>
        <v>#DIV/0!</v>
      </c>
      <c r="O48" s="690"/>
      <c r="P48" s="537"/>
      <c r="Q48" s="537"/>
      <c r="R48" s="89"/>
      <c r="S48" s="80" t="str">
        <f>IF(U48="","",VLOOKUP(L47,'リスト（けさない）'!$X$3:$Y$29,2,0))</f>
        <v/>
      </c>
      <c r="T48" s="74">
        <f t="shared" si="130"/>
        <v>0</v>
      </c>
      <c r="U48" s="89"/>
      <c r="V48" s="80">
        <f t="shared" si="178"/>
        <v>0</v>
      </c>
      <c r="W48" s="78"/>
      <c r="X48" s="83">
        <f t="shared" si="131"/>
        <v>0</v>
      </c>
      <c r="Y48" s="83">
        <f t="shared" si="179"/>
        <v>0</v>
      </c>
      <c r="Z48" s="394">
        <f>IF(Q47="初 年 度",Y48,0)</f>
        <v>0</v>
      </c>
      <c r="AA48" s="439">
        <f>IF(Q47="次 年 度",Y48,0)</f>
        <v>0</v>
      </c>
      <c r="AB48" s="477"/>
      <c r="AC48" s="125" t="s">
        <v>208</v>
      </c>
      <c r="AD48" s="74">
        <f t="shared" si="132"/>
        <v>0</v>
      </c>
      <c r="AE48" s="426"/>
      <c r="AF48" s="388"/>
      <c r="AG48" s="89"/>
      <c r="AH48" s="96">
        <f t="shared" si="133"/>
        <v>0</v>
      </c>
      <c r="AI48" s="96">
        <f>IF(AG47&gt;0,INT((AG48-FM48)/2),AF48-FM48)</f>
        <v>0</v>
      </c>
      <c r="AJ48" s="96">
        <f>IF(Q47="初 年 度",AI48,0)</f>
        <v>0</v>
      </c>
      <c r="AK48" s="99">
        <f>IF(Q47="次 年 度",AI48,0)</f>
        <v>0</v>
      </c>
      <c r="AL48" s="89"/>
      <c r="AM48" s="80" t="str">
        <f>IF(AO48="","",VLOOKUP(L47,'リスト（けさない）'!$AA$3:$AB$29,2,0))</f>
        <v/>
      </c>
      <c r="AN48" s="96">
        <f t="shared" si="134"/>
        <v>0</v>
      </c>
      <c r="AO48" s="426"/>
      <c r="AP48" s="107">
        <f t="shared" si="180"/>
        <v>0</v>
      </c>
      <c r="AQ48" s="89"/>
      <c r="AR48" s="111">
        <f t="shared" si="135"/>
        <v>0</v>
      </c>
      <c r="AS48" s="334">
        <f t="shared" si="67"/>
        <v>0</v>
      </c>
      <c r="AT48" s="334">
        <f>IF(Q47="初 年 度",AS48,0)</f>
        <v>0</v>
      </c>
      <c r="AU48" s="337">
        <f>IF(Q47="次 年 度",AS48,0)</f>
        <v>0</v>
      </c>
      <c r="AV48" s="477"/>
      <c r="AW48" s="125" t="s">
        <v>208</v>
      </c>
      <c r="AX48" s="96">
        <f t="shared" si="136"/>
        <v>0</v>
      </c>
      <c r="AY48" s="100"/>
      <c r="AZ48" s="370"/>
      <c r="BA48" s="89"/>
      <c r="BB48" s="96">
        <f t="shared" si="137"/>
        <v>0</v>
      </c>
      <c r="BC48" s="80">
        <f t="shared" si="61"/>
        <v>0</v>
      </c>
      <c r="BD48" s="83">
        <f>IF(Q47="初 年 度",BC48,0)</f>
        <v>0</v>
      </c>
      <c r="BE48" s="120">
        <f>IF(Q47="次 年 度",BC48,0)</f>
        <v>0</v>
      </c>
      <c r="BF48" s="477"/>
      <c r="BG48" s="125" t="s">
        <v>208</v>
      </c>
      <c r="BH48" s="96">
        <f t="shared" si="138"/>
        <v>0</v>
      </c>
      <c r="BI48" s="100"/>
      <c r="BJ48" s="370"/>
      <c r="BK48" s="89"/>
      <c r="BL48" s="96">
        <f t="shared" si="139"/>
        <v>0</v>
      </c>
      <c r="BM48" s="83">
        <f t="shared" si="68"/>
        <v>0</v>
      </c>
      <c r="BN48" s="83">
        <f>IF(Q47="初 年 度",BM48,0)</f>
        <v>0</v>
      </c>
      <c r="BO48" s="120">
        <f>IF(Q47="次 年 度",BM48,0)</f>
        <v>0</v>
      </c>
      <c r="BP48" s="477"/>
      <c r="BQ48" s="125" t="s">
        <v>208</v>
      </c>
      <c r="BR48" s="96">
        <f t="shared" si="140"/>
        <v>0</v>
      </c>
      <c r="BS48" s="100"/>
      <c r="BT48" s="370"/>
      <c r="BU48" s="89"/>
      <c r="BV48" s="96">
        <f t="shared" si="141"/>
        <v>0</v>
      </c>
      <c r="BW48" s="83">
        <f t="shared" si="69"/>
        <v>0</v>
      </c>
      <c r="BX48" s="83">
        <f>IF(Q47="初 年 度",BW48,0)</f>
        <v>0</v>
      </c>
      <c r="BY48" s="120">
        <f>IF(Q47="次 年 度",BW48,0)</f>
        <v>0</v>
      </c>
      <c r="BZ48" s="477"/>
      <c r="CA48" s="125" t="s">
        <v>208</v>
      </c>
      <c r="CB48" s="96">
        <f t="shared" si="142"/>
        <v>0</v>
      </c>
      <c r="CC48" s="100"/>
      <c r="CD48" s="370"/>
      <c r="CE48" s="89"/>
      <c r="CF48" s="96">
        <f t="shared" si="143"/>
        <v>0</v>
      </c>
      <c r="CG48" s="83">
        <f t="shared" si="62"/>
        <v>0</v>
      </c>
      <c r="CH48" s="83">
        <f>IF(Q47="初 年 度",CG48,0)</f>
        <v>0</v>
      </c>
      <c r="CI48" s="120">
        <f>IF(Q47="次 年 度",CG48,0)</f>
        <v>0</v>
      </c>
      <c r="CJ48" s="71">
        <f t="shared" si="144"/>
        <v>0</v>
      </c>
      <c r="CK48" s="80">
        <f t="shared" si="145"/>
        <v>0</v>
      </c>
      <c r="CL48" s="80">
        <f t="shared" si="146"/>
        <v>0</v>
      </c>
      <c r="CM48" s="83">
        <f t="shared" si="147"/>
        <v>0</v>
      </c>
      <c r="CN48" s="80">
        <f t="shared" si="148"/>
        <v>0</v>
      </c>
      <c r="CO48" s="130">
        <f t="shared" si="149"/>
        <v>0</v>
      </c>
      <c r="CP48" s="477"/>
      <c r="CQ48" s="81" t="str">
        <f>IF(CS48="","",VLOOKUP(L47,'リスト（けさない）'!$AD$3:$AE$29,2,0))</f>
        <v/>
      </c>
      <c r="CR48" s="74">
        <f t="shared" si="150"/>
        <v>0</v>
      </c>
      <c r="CS48" s="100"/>
      <c r="CT48" s="80">
        <f t="shared" si="151"/>
        <v>0</v>
      </c>
      <c r="CU48" s="89"/>
      <c r="CV48" s="80">
        <f t="shared" si="152"/>
        <v>0</v>
      </c>
      <c r="CW48" s="80">
        <f t="shared" si="70"/>
        <v>0</v>
      </c>
      <c r="CX48" s="83">
        <f>IF(Q47="初 年 度",CW48,0)</f>
        <v>0</v>
      </c>
      <c r="CY48" s="120">
        <f>IF(Q47="次 年 度",CW48,0)</f>
        <v>0</v>
      </c>
      <c r="CZ48" s="477"/>
      <c r="DA48" s="125" t="s">
        <v>208</v>
      </c>
      <c r="DB48" s="74">
        <f t="shared" si="153"/>
        <v>0</v>
      </c>
      <c r="DC48" s="100"/>
      <c r="DD48" s="370"/>
      <c r="DE48" s="89"/>
      <c r="DF48" s="96">
        <f t="shared" si="154"/>
        <v>0</v>
      </c>
      <c r="DG48" s="83">
        <f t="shared" si="64"/>
        <v>0</v>
      </c>
      <c r="DH48" s="83">
        <f>IF(Q47="初 年 度",DG48,0)</f>
        <v>0</v>
      </c>
      <c r="DI48" s="120">
        <f>IF(Q47="次 年 度",DG48,0)</f>
        <v>0</v>
      </c>
      <c r="DJ48" s="477"/>
      <c r="DK48" s="125" t="s">
        <v>208</v>
      </c>
      <c r="DL48" s="74">
        <f t="shared" si="155"/>
        <v>0</v>
      </c>
      <c r="DM48" s="100"/>
      <c r="DN48" s="370"/>
      <c r="DO48" s="89"/>
      <c r="DP48" s="96">
        <f t="shared" si="156"/>
        <v>0</v>
      </c>
      <c r="DQ48" s="83">
        <f t="shared" si="71"/>
        <v>0</v>
      </c>
      <c r="DR48" s="83">
        <f>IF(Q47="初 年 度",DQ48,0)</f>
        <v>0</v>
      </c>
      <c r="DS48" s="120">
        <f>IF(Q47="次 年 度",DQ48,0)</f>
        <v>0</v>
      </c>
      <c r="DT48" s="477"/>
      <c r="DU48" s="125" t="s">
        <v>208</v>
      </c>
      <c r="DV48" s="74">
        <f t="shared" si="157"/>
        <v>0</v>
      </c>
      <c r="DW48" s="100"/>
      <c r="DX48" s="370"/>
      <c r="DY48" s="89"/>
      <c r="DZ48" s="96">
        <f t="shared" si="158"/>
        <v>0</v>
      </c>
      <c r="EA48" s="83">
        <f t="shared" si="65"/>
        <v>0</v>
      </c>
      <c r="EB48" s="83">
        <f>IF(Q47="初 年 度",EA48,0)</f>
        <v>0</v>
      </c>
      <c r="EC48" s="120">
        <f>IF(Q47="次 年 度",EA48,0)</f>
        <v>0</v>
      </c>
      <c r="ED48" s="477"/>
      <c r="EE48" s="125" t="s">
        <v>208</v>
      </c>
      <c r="EF48" s="74">
        <f t="shared" si="159"/>
        <v>0</v>
      </c>
      <c r="EG48" s="100"/>
      <c r="EH48" s="370"/>
      <c r="EI48" s="89"/>
      <c r="EJ48" s="96">
        <f t="shared" si="160"/>
        <v>0</v>
      </c>
      <c r="EK48" s="83">
        <f t="shared" si="72"/>
        <v>0</v>
      </c>
      <c r="EL48" s="83">
        <f>IF(Q47="初 年 度",EK48,0)</f>
        <v>0</v>
      </c>
      <c r="EM48" s="120">
        <f>IF(Q47="次 年 度",EK48,0)</f>
        <v>0</v>
      </c>
      <c r="EN48" s="71">
        <f t="shared" si="161"/>
        <v>0</v>
      </c>
      <c r="EO48" s="83">
        <f t="shared" ref="EO48:EO79" si="188">SUM(DM48,DW48,EG48)</f>
        <v>0</v>
      </c>
      <c r="EP48" s="83">
        <f t="shared" si="162"/>
        <v>0</v>
      </c>
      <c r="EQ48" s="83">
        <f t="shared" si="163"/>
        <v>0</v>
      </c>
      <c r="ER48" s="83">
        <f t="shared" si="164"/>
        <v>0</v>
      </c>
      <c r="ES48" s="120">
        <f t="shared" si="165"/>
        <v>0</v>
      </c>
      <c r="ET48" s="136">
        <f t="shared" si="181"/>
        <v>0</v>
      </c>
      <c r="EU48" s="122">
        <f t="shared" si="182"/>
        <v>0</v>
      </c>
      <c r="EV48" s="83">
        <f t="shared" si="183"/>
        <v>0</v>
      </c>
      <c r="EW48" s="83">
        <f t="shared" si="184"/>
        <v>0</v>
      </c>
      <c r="EX48" s="80">
        <f t="shared" si="185"/>
        <v>0</v>
      </c>
      <c r="EY48" s="120">
        <f t="shared" si="186"/>
        <v>0</v>
      </c>
      <c r="EZ48" s="71">
        <f>IF(L47="ブルーベリー（普通栽培）",0,220)</f>
        <v>220</v>
      </c>
      <c r="FA48" s="80">
        <f>IF(L47="ブルーベリー（普通栽培）",0,T48+AD48+AN48)</f>
        <v>0</v>
      </c>
      <c r="FB48" s="83">
        <f>IF(L47="ブルーベリー（普通栽培）",0,U48+AE48+AO48)</f>
        <v>0</v>
      </c>
      <c r="FC48" s="83">
        <f t="shared" si="166"/>
        <v>0</v>
      </c>
      <c r="FD48" s="83">
        <f t="shared" si="128"/>
        <v>0</v>
      </c>
      <c r="FE48" s="239">
        <f>IF(Q47="初 年 度",FC48-GK48,0)</f>
        <v>0</v>
      </c>
      <c r="FF48" s="240">
        <f>IF(Q47="次 年 度",FC48-GK48,0)</f>
        <v>0</v>
      </c>
      <c r="FG48" s="71">
        <f t="shared" si="167"/>
        <v>0</v>
      </c>
      <c r="FH48" s="83">
        <f t="shared" si="168"/>
        <v>0</v>
      </c>
      <c r="FI48" s="83">
        <f t="shared" si="169"/>
        <v>0</v>
      </c>
      <c r="FJ48" s="130">
        <f t="shared" si="170"/>
        <v>0</v>
      </c>
      <c r="FK48" s="314">
        <f>IF(P47="課税事業者（一般課税）",INT(V48*10/110)+INT(W48*10/110),0)</f>
        <v>0</v>
      </c>
      <c r="FL48" s="92">
        <f t="shared" si="187"/>
        <v>0</v>
      </c>
      <c r="FM48" s="102">
        <f>IF(P47="課税事業者（一般課税）",INT(AG48*0.0909090909090909),0)</f>
        <v>0</v>
      </c>
      <c r="FN48" s="343">
        <f t="shared" si="46"/>
        <v>0</v>
      </c>
      <c r="FO48" s="350">
        <f>IF(P47="課税事業者（一般課税）",INT(AP48*10/110)+INT(AQ48*10/110),0)</f>
        <v>0</v>
      </c>
      <c r="FP48" s="115">
        <f t="shared" si="171"/>
        <v>0</v>
      </c>
      <c r="FQ48" s="347">
        <f>IF(P47="課税事業者（一般課税）",INT(BA48*10/110),0)</f>
        <v>0</v>
      </c>
      <c r="FR48" s="92">
        <f t="shared" si="48"/>
        <v>0</v>
      </c>
      <c r="FS48" s="355">
        <f>IF(P47="課税事業者（一般課税）",INT(BL48*10/110),0)</f>
        <v>0</v>
      </c>
      <c r="FT48" s="105">
        <f t="shared" si="49"/>
        <v>0</v>
      </c>
      <c r="FU48" s="355">
        <f>IF(P47="課税事業者（一般課税）",INT(BV48*10/110),0)</f>
        <v>0</v>
      </c>
      <c r="FV48" s="115">
        <f t="shared" si="50"/>
        <v>0</v>
      </c>
      <c r="FW48" s="355">
        <f>IF(P47="課税事業者（一般課税）",INT(CF48*10/110),0)</f>
        <v>0</v>
      </c>
      <c r="FX48" s="105">
        <f t="shared" si="51"/>
        <v>0</v>
      </c>
      <c r="FY48" s="347">
        <f>IF(P47="課税事業者（一般課税）",INT(CT48*10/110)+INT(CU48*10/110),0)</f>
        <v>0</v>
      </c>
      <c r="FZ48" s="92">
        <f t="shared" si="172"/>
        <v>0</v>
      </c>
      <c r="GA48" s="355">
        <f>IF(P47="課税事業者（一般課税）",INT(DF48*10/110),0)</f>
        <v>0</v>
      </c>
      <c r="GB48" s="105">
        <f t="shared" si="53"/>
        <v>0</v>
      </c>
      <c r="GC48" s="354">
        <f>IF(P47="課税事業者（一般課税）",INT(DL48*10/110),0)</f>
        <v>0</v>
      </c>
      <c r="GD48" s="92">
        <f t="shared" si="54"/>
        <v>0</v>
      </c>
      <c r="GE48" s="355">
        <f>IF(P47="課税事業者（一般課税）",INT(DZ48*10/110),0)</f>
        <v>0</v>
      </c>
      <c r="GF48" s="115">
        <f t="shared" si="55"/>
        <v>0</v>
      </c>
      <c r="GG48" s="354">
        <f>IF(P47="課税事業者（一般課税）",INT(EJ48*10/110),0)</f>
        <v>0</v>
      </c>
      <c r="GH48" s="115">
        <f t="shared" si="56"/>
        <v>0</v>
      </c>
      <c r="GI48" s="113">
        <f t="shared" si="173"/>
        <v>0</v>
      </c>
      <c r="GJ48" s="92">
        <f t="shared" si="174"/>
        <v>0</v>
      </c>
      <c r="GK48" s="355">
        <f>IF(P47="課税事業者（一般課税）",INT(FC48*10/110),0)</f>
        <v>0</v>
      </c>
      <c r="GL48" s="140">
        <f t="shared" si="58"/>
        <v>0</v>
      </c>
      <c r="GM48" s="695"/>
    </row>
    <row r="49" spans="1:195" ht="20.100000000000001" customHeight="1">
      <c r="A49" s="667" t="str">
        <f t="shared" ref="A49" si="189">+A47</f>
        <v>北海道</v>
      </c>
      <c r="B49" s="521"/>
      <c r="C49" s="629">
        <f t="shared" si="59"/>
        <v>18</v>
      </c>
      <c r="D49" s="685"/>
      <c r="E49" s="317" t="s">
        <v>253</v>
      </c>
      <c r="F49" s="680"/>
      <c r="G49" s="771">
        <f>+'申請用入力(①本体) '!G49:G50</f>
        <v>0</v>
      </c>
      <c r="H49" s="697"/>
      <c r="I49" s="543"/>
      <c r="J49" s="698"/>
      <c r="K49" s="684"/>
      <c r="L49" s="683"/>
      <c r="M49" s="762"/>
      <c r="N49" s="448" t="e">
        <f t="shared" si="14"/>
        <v>#DIV/0!</v>
      </c>
      <c r="O49" s="689" t="str">
        <f>IF(L49="","",VLOOKUP(L49,'リスト（けさない）'!$Q$3:$R$29,2,0))</f>
        <v/>
      </c>
      <c r="P49" s="700"/>
      <c r="Q49" s="700"/>
      <c r="R49" s="460"/>
      <c r="S49" s="251" t="str">
        <f>IF(U49="","",VLOOKUP(L49,'リスト（けさない）'!$X$3:$Y$29,2,0))</f>
        <v/>
      </c>
      <c r="T49" s="249">
        <f t="shared" si="130"/>
        <v>0</v>
      </c>
      <c r="U49" s="260"/>
      <c r="V49" s="251">
        <f t="shared" si="178"/>
        <v>0</v>
      </c>
      <c r="W49" s="252"/>
      <c r="X49" s="253">
        <f t="shared" si="131"/>
        <v>0</v>
      </c>
      <c r="Y49" s="253">
        <f t="shared" si="179"/>
        <v>0</v>
      </c>
      <c r="Z49" s="332">
        <f>IF(Q49="初 年 度",Y49,0)</f>
        <v>0</v>
      </c>
      <c r="AA49" s="438">
        <f>IF(Q49="次 年 度",Y49,0)</f>
        <v>0</v>
      </c>
      <c r="AB49" s="478"/>
      <c r="AC49" s="73" t="s">
        <v>208</v>
      </c>
      <c r="AD49" s="249">
        <f t="shared" si="132"/>
        <v>0</v>
      </c>
      <c r="AE49" s="427"/>
      <c r="AF49" s="388"/>
      <c r="AG49" s="260"/>
      <c r="AH49" s="254">
        <f t="shared" si="133"/>
        <v>0</v>
      </c>
      <c r="AI49" s="339">
        <f>IF(AG49&gt;0,INT((AG49-FM49)/2),AF49-FM49)</f>
        <v>0</v>
      </c>
      <c r="AJ49" s="335">
        <f>IF(Q49="初 年 度",AI49,0)</f>
        <v>0</v>
      </c>
      <c r="AK49" s="336">
        <f>IF(Q49="次 年 度",AI49,0)</f>
        <v>0</v>
      </c>
      <c r="AL49" s="460"/>
      <c r="AM49" s="251" t="str">
        <f>IF(AO49="","",VLOOKUP(L49,'リスト（けさない）'!$AA$3:$AB$29,2,0))</f>
        <v/>
      </c>
      <c r="AN49" s="254">
        <f t="shared" si="134"/>
        <v>0</v>
      </c>
      <c r="AO49" s="427"/>
      <c r="AP49" s="261">
        <f t="shared" si="180"/>
        <v>0</v>
      </c>
      <c r="AQ49" s="260"/>
      <c r="AR49" s="262">
        <f t="shared" si="135"/>
        <v>0</v>
      </c>
      <c r="AS49" s="338">
        <f t="shared" si="67"/>
        <v>0</v>
      </c>
      <c r="AT49" s="332">
        <f>IF(Q49="初 年 度",AS49,0)</f>
        <v>0</v>
      </c>
      <c r="AU49" s="333">
        <f>IF(Q49="次 年 度",AS49,0)</f>
        <v>0</v>
      </c>
      <c r="AV49" s="478"/>
      <c r="AW49" s="73" t="s">
        <v>208</v>
      </c>
      <c r="AX49" s="254">
        <f t="shared" si="136"/>
        <v>0</v>
      </c>
      <c r="AY49" s="250"/>
      <c r="AZ49" s="369"/>
      <c r="BA49" s="260"/>
      <c r="BB49" s="254">
        <f t="shared" si="137"/>
        <v>0</v>
      </c>
      <c r="BC49" s="338">
        <f t="shared" si="61"/>
        <v>0</v>
      </c>
      <c r="BD49" s="332">
        <f>IF(Q49="初 年 度",BC49,0)</f>
        <v>0</v>
      </c>
      <c r="BE49" s="333">
        <f>IF(Q49="次 年 度",BC49,0)</f>
        <v>0</v>
      </c>
      <c r="BF49" s="478"/>
      <c r="BG49" s="73" t="s">
        <v>208</v>
      </c>
      <c r="BH49" s="254">
        <f t="shared" si="138"/>
        <v>0</v>
      </c>
      <c r="BI49" s="250"/>
      <c r="BJ49" s="369"/>
      <c r="BK49" s="260"/>
      <c r="BL49" s="254">
        <f t="shared" si="139"/>
        <v>0</v>
      </c>
      <c r="BM49" s="339">
        <f t="shared" si="68"/>
        <v>0</v>
      </c>
      <c r="BN49" s="335">
        <f>IF(Q49="初 年 度",BM49,0)</f>
        <v>0</v>
      </c>
      <c r="BO49" s="336">
        <f>IF(Q49="次 年 度",BM49,0)</f>
        <v>0</v>
      </c>
      <c r="BP49" s="478"/>
      <c r="BQ49" s="73" t="s">
        <v>208</v>
      </c>
      <c r="BR49" s="254">
        <f t="shared" si="140"/>
        <v>0</v>
      </c>
      <c r="BS49" s="250"/>
      <c r="BT49" s="369"/>
      <c r="BU49" s="90"/>
      <c r="BV49" s="97">
        <f t="shared" si="141"/>
        <v>0</v>
      </c>
      <c r="BW49" s="339">
        <f t="shared" si="69"/>
        <v>0</v>
      </c>
      <c r="BX49" s="335">
        <f>IF(Q49="初 年 度",BW49,0)</f>
        <v>0</v>
      </c>
      <c r="BY49" s="336">
        <f>IF(Q49="次 年 度",BW49,0)</f>
        <v>0</v>
      </c>
      <c r="BZ49" s="478"/>
      <c r="CA49" s="73" t="s">
        <v>208</v>
      </c>
      <c r="CB49" s="254">
        <f t="shared" si="142"/>
        <v>0</v>
      </c>
      <c r="CC49" s="250"/>
      <c r="CD49" s="369"/>
      <c r="CE49" s="260"/>
      <c r="CF49" s="254">
        <f t="shared" si="143"/>
        <v>0</v>
      </c>
      <c r="CG49" s="338">
        <f t="shared" si="62"/>
        <v>0</v>
      </c>
      <c r="CH49" s="332">
        <f>IF(Q49="初 年 度",CG49,0)</f>
        <v>0</v>
      </c>
      <c r="CI49" s="333">
        <f>IF(Q49="次 年 度",CG49,0)</f>
        <v>0</v>
      </c>
      <c r="CJ49" s="242">
        <f t="shared" si="144"/>
        <v>0</v>
      </c>
      <c r="CK49" s="251">
        <f t="shared" si="145"/>
        <v>0</v>
      </c>
      <c r="CL49" s="251">
        <f t="shared" si="146"/>
        <v>0</v>
      </c>
      <c r="CM49" s="253">
        <f t="shared" si="147"/>
        <v>0</v>
      </c>
      <c r="CN49" s="251">
        <f t="shared" si="148"/>
        <v>0</v>
      </c>
      <c r="CO49" s="268">
        <f t="shared" si="149"/>
        <v>0</v>
      </c>
      <c r="CP49" s="478"/>
      <c r="CQ49" s="245" t="str">
        <f>IF(CS49="","",VLOOKUP(L49,'リスト（けさない）'!$AD$3:$AE$29,2,0))</f>
        <v/>
      </c>
      <c r="CR49" s="249">
        <f t="shared" si="150"/>
        <v>0</v>
      </c>
      <c r="CS49" s="250"/>
      <c r="CT49" s="251">
        <f t="shared" si="151"/>
        <v>0</v>
      </c>
      <c r="CU49" s="260"/>
      <c r="CV49" s="251">
        <f t="shared" si="152"/>
        <v>0</v>
      </c>
      <c r="CW49" s="339">
        <f t="shared" si="70"/>
        <v>0</v>
      </c>
      <c r="CX49" s="335">
        <f>IF(Q49="初 年 度",CW49,0)</f>
        <v>0</v>
      </c>
      <c r="CY49" s="336">
        <f>IF(Q49="次 年 度",CW49,0)</f>
        <v>0</v>
      </c>
      <c r="CZ49" s="478"/>
      <c r="DA49" s="73" t="s">
        <v>208</v>
      </c>
      <c r="DB49" s="249">
        <f t="shared" si="153"/>
        <v>0</v>
      </c>
      <c r="DC49" s="250"/>
      <c r="DD49" s="369"/>
      <c r="DE49" s="260"/>
      <c r="DF49" s="254">
        <f t="shared" si="154"/>
        <v>0</v>
      </c>
      <c r="DG49" s="338">
        <f t="shared" si="64"/>
        <v>0</v>
      </c>
      <c r="DH49" s="332">
        <f>IF(Q49="初 年 度",DG49,0)</f>
        <v>0</v>
      </c>
      <c r="DI49" s="333">
        <f>IF(Q49="次 年 度",DG49,0)</f>
        <v>0</v>
      </c>
      <c r="DJ49" s="478"/>
      <c r="DK49" s="456" t="s">
        <v>208</v>
      </c>
      <c r="DL49" s="249">
        <f t="shared" si="155"/>
        <v>0</v>
      </c>
      <c r="DM49" s="250"/>
      <c r="DN49" s="369"/>
      <c r="DO49" s="260"/>
      <c r="DP49" s="254">
        <f t="shared" si="156"/>
        <v>0</v>
      </c>
      <c r="DQ49" s="339">
        <f t="shared" si="71"/>
        <v>0</v>
      </c>
      <c r="DR49" s="335">
        <f>IF(Q49="初 年 度",DQ49,0)</f>
        <v>0</v>
      </c>
      <c r="DS49" s="336">
        <f>IF(Q49="次 年 度",DQ49,0)</f>
        <v>0</v>
      </c>
      <c r="DT49" s="478"/>
      <c r="DU49" s="456" t="s">
        <v>208</v>
      </c>
      <c r="DV49" s="249">
        <f t="shared" si="157"/>
        <v>0</v>
      </c>
      <c r="DW49" s="250"/>
      <c r="DX49" s="369"/>
      <c r="DY49" s="260"/>
      <c r="DZ49" s="254">
        <f t="shared" si="158"/>
        <v>0</v>
      </c>
      <c r="EA49" s="338">
        <f t="shared" si="65"/>
        <v>0</v>
      </c>
      <c r="EB49" s="332">
        <f>IF(Q49="初 年 度",EA49,0)</f>
        <v>0</v>
      </c>
      <c r="EC49" s="333">
        <f>IF(Q49="次 年 度",EA49,0)</f>
        <v>0</v>
      </c>
      <c r="ED49" s="478"/>
      <c r="EE49" s="456" t="s">
        <v>208</v>
      </c>
      <c r="EF49" s="249">
        <f t="shared" si="159"/>
        <v>0</v>
      </c>
      <c r="EG49" s="250"/>
      <c r="EH49" s="369"/>
      <c r="EI49" s="260"/>
      <c r="EJ49" s="254">
        <f t="shared" si="160"/>
        <v>0</v>
      </c>
      <c r="EK49" s="339">
        <f t="shared" si="72"/>
        <v>0</v>
      </c>
      <c r="EL49" s="335">
        <f>IF(Q49="初 年 度",EK49,0)</f>
        <v>0</v>
      </c>
      <c r="EM49" s="336">
        <f>IF(Q49="次 年 度",EK49,0)</f>
        <v>0</v>
      </c>
      <c r="EN49" s="242">
        <f t="shared" si="161"/>
        <v>0</v>
      </c>
      <c r="EO49" s="253">
        <f t="shared" si="188"/>
        <v>0</v>
      </c>
      <c r="EP49" s="253">
        <f t="shared" si="162"/>
        <v>0</v>
      </c>
      <c r="EQ49" s="253">
        <f t="shared" si="163"/>
        <v>0</v>
      </c>
      <c r="ER49" s="253">
        <f t="shared" si="164"/>
        <v>0</v>
      </c>
      <c r="ES49" s="263">
        <f t="shared" si="165"/>
        <v>0</v>
      </c>
      <c r="ET49" s="276">
        <f t="shared" si="181"/>
        <v>0</v>
      </c>
      <c r="EU49" s="265">
        <f t="shared" si="182"/>
        <v>0</v>
      </c>
      <c r="EV49" s="253">
        <f t="shared" si="183"/>
        <v>0</v>
      </c>
      <c r="EW49" s="253">
        <f t="shared" si="184"/>
        <v>0</v>
      </c>
      <c r="EX49" s="251">
        <f t="shared" si="185"/>
        <v>0</v>
      </c>
      <c r="EY49" s="268">
        <f t="shared" si="186"/>
        <v>0</v>
      </c>
      <c r="EZ49" s="383">
        <f>IF(L49="ブルーベリー（普通栽培）",0,220)</f>
        <v>220</v>
      </c>
      <c r="FA49" s="247">
        <f>IF(L49="ブルーベリー（普通栽培）",0,T49+AD49+AN49)</f>
        <v>0</v>
      </c>
      <c r="FB49" s="247">
        <f>IF(L49="ブルーベリー（普通栽培）",0,U49+AE49+AO49)</f>
        <v>0</v>
      </c>
      <c r="FC49" s="253">
        <f t="shared" si="166"/>
        <v>0</v>
      </c>
      <c r="FD49" s="253">
        <f t="shared" si="128"/>
        <v>0</v>
      </c>
      <c r="FE49" s="253">
        <f>IF(Q49="初 年 度",FC49-GK49,0)</f>
        <v>0</v>
      </c>
      <c r="FF49" s="263">
        <f>IF(Q49="次 年 度",FC49-GK49,0)</f>
        <v>0</v>
      </c>
      <c r="FG49" s="137">
        <f t="shared" si="167"/>
        <v>0</v>
      </c>
      <c r="FH49" s="84">
        <f t="shared" si="168"/>
        <v>0</v>
      </c>
      <c r="FI49" s="84">
        <f t="shared" si="169"/>
        <v>0</v>
      </c>
      <c r="FJ49" s="131">
        <f t="shared" si="170"/>
        <v>0</v>
      </c>
      <c r="FK49" s="228">
        <f>IF(P49="課税事業者（一般課税）",INT(V49*10/110)+INT(W49*10/110),0)</f>
        <v>0</v>
      </c>
      <c r="FL49" s="282">
        <f t="shared" si="187"/>
        <v>0</v>
      </c>
      <c r="FM49" s="283">
        <f>IF(P49="課税事業者（一般課税）",INT(AG49*0.0909090909090909),0)</f>
        <v>0</v>
      </c>
      <c r="FN49" s="344">
        <f t="shared" si="46"/>
        <v>0</v>
      </c>
      <c r="FO49" s="232">
        <f>IF(P49="課税事業者（一般課税）",INT(AP49*10/110)+INT(AQ49*10/110),0)</f>
        <v>0</v>
      </c>
      <c r="FP49" s="286">
        <f t="shared" si="171"/>
        <v>0</v>
      </c>
      <c r="FQ49" s="340">
        <f>IF(P49="課税事業者（一般課税）",INT(BA49*10/110),0)</f>
        <v>0</v>
      </c>
      <c r="FR49" s="282">
        <f t="shared" si="48"/>
        <v>0</v>
      </c>
      <c r="FS49" s="230">
        <f>IF(P49="課税事業者（一般課税）",INT(BL49*10/110),0)</f>
        <v>0</v>
      </c>
      <c r="FT49" s="284">
        <f t="shared" si="49"/>
        <v>0</v>
      </c>
      <c r="FU49" s="230">
        <f>IF(P49="課税事業者（一般課税）",INT(BV49*10/110),0)</f>
        <v>0</v>
      </c>
      <c r="FV49" s="286">
        <f t="shared" si="50"/>
        <v>0</v>
      </c>
      <c r="FW49" s="230">
        <f>IF(P49="課税事業者（一般課税）",INT(CF49*10/110),0)</f>
        <v>0</v>
      </c>
      <c r="FX49" s="284">
        <f t="shared" si="51"/>
        <v>0</v>
      </c>
      <c r="FY49" s="340">
        <f>IF(P49="課税事業者（一般課税）",INT(CT49*10/110)+INT(CU49*10/110),0)</f>
        <v>0</v>
      </c>
      <c r="FZ49" s="282">
        <f t="shared" si="172"/>
        <v>0</v>
      </c>
      <c r="GA49" s="230">
        <f>IF(P49="課税事業者（一般課税）",INT(DF49*10/110),0)</f>
        <v>0</v>
      </c>
      <c r="GB49" s="284">
        <f t="shared" si="53"/>
        <v>0</v>
      </c>
      <c r="GC49" s="353">
        <f>IF(P49="課税事業者（一般課税）",INT(DP49*10/110),0)</f>
        <v>0</v>
      </c>
      <c r="GD49" s="282">
        <f t="shared" si="54"/>
        <v>0</v>
      </c>
      <c r="GE49" s="230">
        <f>IF(P49="課税事業者（一般課税）",INT(DZ49*10/110),0)</f>
        <v>0</v>
      </c>
      <c r="GF49" s="286">
        <f t="shared" si="55"/>
        <v>0</v>
      </c>
      <c r="GG49" s="353">
        <f>IF(P49="課税事業者（一般課税）",INT(EJ49*10/110),0)</f>
        <v>0</v>
      </c>
      <c r="GH49" s="286">
        <f t="shared" si="56"/>
        <v>0</v>
      </c>
      <c r="GI49" s="285">
        <f t="shared" si="173"/>
        <v>0</v>
      </c>
      <c r="GJ49" s="282">
        <f t="shared" si="174"/>
        <v>0</v>
      </c>
      <c r="GK49" s="230">
        <f>IF(P49="課税事業者（一般課税）",INT(FC49*10/110),0)</f>
        <v>0</v>
      </c>
      <c r="GL49" s="288">
        <f t="shared" si="58"/>
        <v>0</v>
      </c>
      <c r="GM49" s="694"/>
    </row>
    <row r="50" spans="1:195" ht="20.100000000000001" customHeight="1">
      <c r="A50" s="668"/>
      <c r="B50" s="522"/>
      <c r="C50" s="669"/>
      <c r="D50" s="673"/>
      <c r="E50" s="322" t="s">
        <v>135</v>
      </c>
      <c r="F50" s="675"/>
      <c r="G50" s="770"/>
      <c r="H50" s="497"/>
      <c r="I50" s="697"/>
      <c r="J50" s="699"/>
      <c r="K50" s="552"/>
      <c r="L50" s="541"/>
      <c r="M50" s="554"/>
      <c r="N50" s="447" t="e">
        <f t="shared" si="14"/>
        <v>#DIV/0!</v>
      </c>
      <c r="O50" s="690"/>
      <c r="P50" s="537"/>
      <c r="Q50" s="537"/>
      <c r="R50" s="91"/>
      <c r="S50" s="80" t="str">
        <f>IF(U50="","",VLOOKUP(L49,'リスト（けさない）'!$X$3:$Y$29,2,0))</f>
        <v/>
      </c>
      <c r="T50" s="75">
        <f t="shared" si="130"/>
        <v>0</v>
      </c>
      <c r="U50" s="91"/>
      <c r="V50" s="81">
        <f t="shared" si="178"/>
        <v>0</v>
      </c>
      <c r="W50" s="79"/>
      <c r="X50" s="85">
        <f t="shared" si="131"/>
        <v>0</v>
      </c>
      <c r="Y50" s="83">
        <f t="shared" si="179"/>
        <v>0</v>
      </c>
      <c r="Z50" s="394">
        <f>IF(Q49="初 年 度",Y50,0)</f>
        <v>0</v>
      </c>
      <c r="AA50" s="439">
        <f>IF(Q49="次 年 度",Y50,0)</f>
        <v>0</v>
      </c>
      <c r="AB50" s="475"/>
      <c r="AC50" s="126" t="s">
        <v>208</v>
      </c>
      <c r="AD50" s="75">
        <f t="shared" si="132"/>
        <v>0</v>
      </c>
      <c r="AE50" s="424"/>
      <c r="AF50" s="388"/>
      <c r="AG50" s="91"/>
      <c r="AH50" s="94">
        <f t="shared" si="133"/>
        <v>0</v>
      </c>
      <c r="AI50" s="96">
        <f>IF(AG49&gt;0,INT((AG50-FM50)/2),AF50-FM50)</f>
        <v>0</v>
      </c>
      <c r="AJ50" s="96">
        <f>IF(Q49="初 年 度",AI50,0)</f>
        <v>0</v>
      </c>
      <c r="AK50" s="99">
        <f>IF(Q49="次 年 度",AI50,0)</f>
        <v>0</v>
      </c>
      <c r="AL50" s="91"/>
      <c r="AM50" s="81" t="str">
        <f>IF(AO50="","",VLOOKUP(L49,'リスト（けさない）'!$AA$3:$AB$29,2,0))</f>
        <v/>
      </c>
      <c r="AN50" s="94">
        <f t="shared" si="134"/>
        <v>0</v>
      </c>
      <c r="AO50" s="424"/>
      <c r="AP50" s="106">
        <f t="shared" si="180"/>
        <v>0</v>
      </c>
      <c r="AQ50" s="91"/>
      <c r="AR50" s="110">
        <f t="shared" si="135"/>
        <v>0</v>
      </c>
      <c r="AS50" s="334">
        <f t="shared" si="67"/>
        <v>0</v>
      </c>
      <c r="AT50" s="334">
        <f>IF(Q49="初 年 度",AS50,0)</f>
        <v>0</v>
      </c>
      <c r="AU50" s="337">
        <f>IF(Q49="次 年 度",AS50,0)</f>
        <v>0</v>
      </c>
      <c r="AV50" s="475"/>
      <c r="AW50" s="126" t="s">
        <v>208</v>
      </c>
      <c r="AX50" s="94">
        <f t="shared" si="136"/>
        <v>0</v>
      </c>
      <c r="AY50" s="101"/>
      <c r="AZ50" s="370"/>
      <c r="BA50" s="91"/>
      <c r="BB50" s="96">
        <f t="shared" si="137"/>
        <v>0</v>
      </c>
      <c r="BC50" s="80">
        <f t="shared" si="61"/>
        <v>0</v>
      </c>
      <c r="BD50" s="83">
        <f>IF(Q49="初 年 度",BC50,0)</f>
        <v>0</v>
      </c>
      <c r="BE50" s="120">
        <f>IF(Q49="次 年 度",BC50,0)</f>
        <v>0</v>
      </c>
      <c r="BF50" s="475"/>
      <c r="BG50" s="126" t="s">
        <v>208</v>
      </c>
      <c r="BH50" s="94">
        <f t="shared" si="138"/>
        <v>0</v>
      </c>
      <c r="BI50" s="101"/>
      <c r="BJ50" s="370"/>
      <c r="BK50" s="91"/>
      <c r="BL50" s="94">
        <f t="shared" si="139"/>
        <v>0</v>
      </c>
      <c r="BM50" s="83">
        <f t="shared" si="68"/>
        <v>0</v>
      </c>
      <c r="BN50" s="83">
        <f>IF(Q49="初 年 度",BM50,0)</f>
        <v>0</v>
      </c>
      <c r="BO50" s="120">
        <f>IF(Q49="次 年 度",BM50,0)</f>
        <v>0</v>
      </c>
      <c r="BP50" s="475"/>
      <c r="BQ50" s="126" t="s">
        <v>208</v>
      </c>
      <c r="BR50" s="94">
        <f t="shared" si="140"/>
        <v>0</v>
      </c>
      <c r="BS50" s="101"/>
      <c r="BT50" s="370"/>
      <c r="BU50" s="91"/>
      <c r="BV50" s="94">
        <f t="shared" si="141"/>
        <v>0</v>
      </c>
      <c r="BW50" s="83">
        <f t="shared" si="69"/>
        <v>0</v>
      </c>
      <c r="BX50" s="83">
        <f>IF(Q49="初 年 度",BW50,0)</f>
        <v>0</v>
      </c>
      <c r="BY50" s="120">
        <f>IF(Q49="次 年 度",BW50,0)</f>
        <v>0</v>
      </c>
      <c r="BZ50" s="475"/>
      <c r="CA50" s="126" t="s">
        <v>208</v>
      </c>
      <c r="CB50" s="94">
        <f t="shared" si="142"/>
        <v>0</v>
      </c>
      <c r="CC50" s="101"/>
      <c r="CD50" s="370"/>
      <c r="CE50" s="91"/>
      <c r="CF50" s="96">
        <f t="shared" si="143"/>
        <v>0</v>
      </c>
      <c r="CG50" s="83">
        <f t="shared" si="62"/>
        <v>0</v>
      </c>
      <c r="CH50" s="83">
        <f>IF(Q49="初 年 度",CG50,0)</f>
        <v>0</v>
      </c>
      <c r="CI50" s="120">
        <f>IF(Q49="次 年 度",CG50,0)</f>
        <v>0</v>
      </c>
      <c r="CJ50" s="69">
        <f t="shared" si="144"/>
        <v>0</v>
      </c>
      <c r="CK50" s="81">
        <f t="shared" si="145"/>
        <v>0</v>
      </c>
      <c r="CL50" s="81">
        <f t="shared" si="146"/>
        <v>0</v>
      </c>
      <c r="CM50" s="85">
        <f t="shared" si="147"/>
        <v>0</v>
      </c>
      <c r="CN50" s="81">
        <f t="shared" si="148"/>
        <v>0</v>
      </c>
      <c r="CO50" s="132">
        <f t="shared" si="149"/>
        <v>0</v>
      </c>
      <c r="CP50" s="475"/>
      <c r="CQ50" s="80" t="str">
        <f>IF(CS50="","",VLOOKUP(L49,'リスト（けさない）'!$AD$3:$AE$29,2,0))</f>
        <v/>
      </c>
      <c r="CR50" s="75">
        <f t="shared" si="150"/>
        <v>0</v>
      </c>
      <c r="CS50" s="101"/>
      <c r="CT50" s="81">
        <f t="shared" si="151"/>
        <v>0</v>
      </c>
      <c r="CU50" s="91"/>
      <c r="CV50" s="81">
        <f t="shared" si="152"/>
        <v>0</v>
      </c>
      <c r="CW50" s="80">
        <f t="shared" si="70"/>
        <v>0</v>
      </c>
      <c r="CX50" s="83">
        <f>IF(Q49="初 年 度",CW50,0)</f>
        <v>0</v>
      </c>
      <c r="CY50" s="120">
        <f>IF(Q49="次 年 度",CW50,0)</f>
        <v>0</v>
      </c>
      <c r="CZ50" s="475"/>
      <c r="DA50" s="126" t="s">
        <v>208</v>
      </c>
      <c r="DB50" s="75">
        <f t="shared" si="153"/>
        <v>0</v>
      </c>
      <c r="DC50" s="101"/>
      <c r="DD50" s="370"/>
      <c r="DE50" s="91"/>
      <c r="DF50" s="96">
        <f t="shared" si="154"/>
        <v>0</v>
      </c>
      <c r="DG50" s="83">
        <f t="shared" si="64"/>
        <v>0</v>
      </c>
      <c r="DH50" s="83">
        <f>IF(Q49="初 年 度",DG50,0)</f>
        <v>0</v>
      </c>
      <c r="DI50" s="120">
        <f>IF(Q49="次 年 度",DG50,0)</f>
        <v>0</v>
      </c>
      <c r="DJ50" s="475"/>
      <c r="DK50" s="126" t="s">
        <v>208</v>
      </c>
      <c r="DL50" s="75">
        <f t="shared" si="155"/>
        <v>0</v>
      </c>
      <c r="DM50" s="101"/>
      <c r="DN50" s="370"/>
      <c r="DO50" s="91"/>
      <c r="DP50" s="94">
        <f t="shared" si="156"/>
        <v>0</v>
      </c>
      <c r="DQ50" s="83">
        <f t="shared" si="71"/>
        <v>0</v>
      </c>
      <c r="DR50" s="83">
        <f>IF(Q49="初 年 度",DQ50,0)</f>
        <v>0</v>
      </c>
      <c r="DS50" s="120">
        <f>IF(Q49="次 年 度",DQ50,0)</f>
        <v>0</v>
      </c>
      <c r="DT50" s="475"/>
      <c r="DU50" s="126" t="s">
        <v>208</v>
      </c>
      <c r="DV50" s="75">
        <f t="shared" si="157"/>
        <v>0</v>
      </c>
      <c r="DW50" s="101"/>
      <c r="DX50" s="370"/>
      <c r="DY50" s="91"/>
      <c r="DZ50" s="96">
        <f t="shared" si="158"/>
        <v>0</v>
      </c>
      <c r="EA50" s="83">
        <f t="shared" si="65"/>
        <v>0</v>
      </c>
      <c r="EB50" s="83">
        <f>IF(Q49="初 年 度",EA50,0)</f>
        <v>0</v>
      </c>
      <c r="EC50" s="120">
        <f>IF(Q49="次 年 度",EA50,0)</f>
        <v>0</v>
      </c>
      <c r="ED50" s="475"/>
      <c r="EE50" s="126" t="s">
        <v>208</v>
      </c>
      <c r="EF50" s="75">
        <f t="shared" si="159"/>
        <v>0</v>
      </c>
      <c r="EG50" s="101"/>
      <c r="EH50" s="370"/>
      <c r="EI50" s="91"/>
      <c r="EJ50" s="94">
        <f t="shared" si="160"/>
        <v>0</v>
      </c>
      <c r="EK50" s="83">
        <f t="shared" si="72"/>
        <v>0</v>
      </c>
      <c r="EL50" s="83">
        <f>IF(Q49="初 年 度",EK50,0)</f>
        <v>0</v>
      </c>
      <c r="EM50" s="120">
        <f>IF(Q49="次 年 度",EK50,0)</f>
        <v>0</v>
      </c>
      <c r="EN50" s="69">
        <f t="shared" si="161"/>
        <v>0</v>
      </c>
      <c r="EO50" s="83">
        <f t="shared" si="188"/>
        <v>0</v>
      </c>
      <c r="EP50" s="85">
        <f t="shared" si="162"/>
        <v>0</v>
      </c>
      <c r="EQ50" s="85">
        <f t="shared" si="163"/>
        <v>0</v>
      </c>
      <c r="ER50" s="85">
        <f t="shared" si="164"/>
        <v>0</v>
      </c>
      <c r="ES50" s="119">
        <f t="shared" si="165"/>
        <v>0</v>
      </c>
      <c r="ET50" s="138">
        <f t="shared" si="181"/>
        <v>0</v>
      </c>
      <c r="EU50" s="123">
        <f t="shared" si="182"/>
        <v>0</v>
      </c>
      <c r="EV50" s="85">
        <f t="shared" si="183"/>
        <v>0</v>
      </c>
      <c r="EW50" s="85">
        <f t="shared" si="184"/>
        <v>0</v>
      </c>
      <c r="EX50" s="81">
        <f t="shared" si="185"/>
        <v>0</v>
      </c>
      <c r="EY50" s="120">
        <f t="shared" si="186"/>
        <v>0</v>
      </c>
      <c r="EZ50" s="71">
        <f>IF(L49="ブルーベリー（普通栽培）",0,220)</f>
        <v>220</v>
      </c>
      <c r="FA50" s="80">
        <f>IF(L49="ブルーベリー（普通栽培）",0,T50+AD50+AN50)</f>
        <v>0</v>
      </c>
      <c r="FB50" s="83">
        <f>IF(L49="ブルーベリー（普通栽培）",0,U50+AE50+AO50)</f>
        <v>0</v>
      </c>
      <c r="FC50" s="83">
        <f t="shared" si="166"/>
        <v>0</v>
      </c>
      <c r="FD50" s="83">
        <f t="shared" si="128"/>
        <v>0</v>
      </c>
      <c r="FE50" s="117">
        <f>IF(Q49="初 年 度",FC50-GK50,0)</f>
        <v>0</v>
      </c>
      <c r="FF50" s="118">
        <f>IF(Q49="次 年 度",FC50-GK50,0)</f>
        <v>0</v>
      </c>
      <c r="FG50" s="138">
        <f t="shared" si="167"/>
        <v>0</v>
      </c>
      <c r="FH50" s="85">
        <f t="shared" si="168"/>
        <v>0</v>
      </c>
      <c r="FI50" s="85">
        <f t="shared" si="169"/>
        <v>0</v>
      </c>
      <c r="FJ50" s="132">
        <f t="shared" si="170"/>
        <v>0</v>
      </c>
      <c r="FK50" s="314">
        <f>IF(P49="課税事業者（一般課税）",INT(V50*10/110)+INT(W50*10/110),0)</f>
        <v>0</v>
      </c>
      <c r="FL50" s="93">
        <f t="shared" si="187"/>
        <v>0</v>
      </c>
      <c r="FM50" s="103">
        <f>IF(P49="課税事業者（一般課税）",INT(AG50*0.0909090909090909),0)</f>
        <v>0</v>
      </c>
      <c r="FN50" s="341">
        <f t="shared" si="46"/>
        <v>0</v>
      </c>
      <c r="FO50" s="350">
        <f>IF(P49="課税事業者（一般課税）",INT(AP50*10/110)+INT(AQ50*10/110),0)</f>
        <v>0</v>
      </c>
      <c r="FP50" s="116">
        <f t="shared" si="171"/>
        <v>0</v>
      </c>
      <c r="FQ50" s="347">
        <f>IF(P49="課税事業者（一般課税）",INT(BA50*10/110),0)</f>
        <v>0</v>
      </c>
      <c r="FR50" s="93">
        <f t="shared" si="48"/>
        <v>0</v>
      </c>
      <c r="FS50" s="355">
        <f>IF(P49="課税事業者（一般課税）",INT(BL50*10/110),0)</f>
        <v>0</v>
      </c>
      <c r="FT50" s="104">
        <f t="shared" si="49"/>
        <v>0</v>
      </c>
      <c r="FU50" s="355">
        <f>IF(P49="課税事業者（一般課税）",INT(BV50*10/110),0)</f>
        <v>0</v>
      </c>
      <c r="FV50" s="116">
        <f t="shared" si="50"/>
        <v>0</v>
      </c>
      <c r="FW50" s="355">
        <f>IF(P49="課税事業者（一般課税）",INT(CF50*10/110),0)</f>
        <v>0</v>
      </c>
      <c r="FX50" s="104">
        <f t="shared" si="51"/>
        <v>0</v>
      </c>
      <c r="FY50" s="347">
        <f>IF(P49="課税事業者（一般課税）",INT(CT50*10/110)+INT(CU50*10/110),0)</f>
        <v>0</v>
      </c>
      <c r="FZ50" s="93">
        <f t="shared" si="172"/>
        <v>0</v>
      </c>
      <c r="GA50" s="355">
        <f>IF(P49="課税事業者（一般課税）",INT(DF50*10/110),0)</f>
        <v>0</v>
      </c>
      <c r="GB50" s="104">
        <f t="shared" si="53"/>
        <v>0</v>
      </c>
      <c r="GC50" s="354">
        <f>IF(P49="課税事業者（一般課税）",INT(DL50*10/110),0)</f>
        <v>0</v>
      </c>
      <c r="GD50" s="93">
        <f t="shared" si="54"/>
        <v>0</v>
      </c>
      <c r="GE50" s="355">
        <f>IF(P49="課税事業者（一般課税）",INT(DZ50*10/110),0)</f>
        <v>0</v>
      </c>
      <c r="GF50" s="116">
        <f t="shared" si="55"/>
        <v>0</v>
      </c>
      <c r="GG50" s="354">
        <f>IF(P49="課税事業者（一般課税）",INT(EJ50*10/110),0)</f>
        <v>0</v>
      </c>
      <c r="GH50" s="116">
        <f t="shared" si="56"/>
        <v>0</v>
      </c>
      <c r="GI50" s="114">
        <f t="shared" si="173"/>
        <v>0</v>
      </c>
      <c r="GJ50" s="93">
        <f t="shared" si="174"/>
        <v>0</v>
      </c>
      <c r="GK50" s="355">
        <f>IF(P49="課税事業者（一般課税）",INT(FC50*10/110),0)</f>
        <v>0</v>
      </c>
      <c r="GL50" s="139">
        <f t="shared" si="58"/>
        <v>0</v>
      </c>
      <c r="GM50" s="695"/>
    </row>
    <row r="51" spans="1:195" ht="20.100000000000001" customHeight="1">
      <c r="A51" s="667" t="str">
        <f t="shared" ref="A51" si="190">+A49</f>
        <v>北海道</v>
      </c>
      <c r="B51" s="521"/>
      <c r="C51" s="629">
        <f t="shared" si="59"/>
        <v>19</v>
      </c>
      <c r="D51" s="685"/>
      <c r="E51" s="317" t="s">
        <v>253</v>
      </c>
      <c r="F51" s="680"/>
      <c r="G51" s="771">
        <f>+'申請用入力(①本体) '!G51:G52</f>
        <v>0</v>
      </c>
      <c r="H51" s="697"/>
      <c r="I51" s="543"/>
      <c r="J51" s="698"/>
      <c r="K51" s="684"/>
      <c r="L51" s="683"/>
      <c r="M51" s="762"/>
      <c r="N51" s="448" t="e">
        <f t="shared" si="14"/>
        <v>#DIV/0!</v>
      </c>
      <c r="O51" s="689" t="str">
        <f>IF(L51="","",VLOOKUP(L51,'リスト（けさない）'!$Q$3:$R$29,2,0))</f>
        <v/>
      </c>
      <c r="P51" s="700"/>
      <c r="Q51" s="700"/>
      <c r="R51" s="473"/>
      <c r="S51" s="251" t="str">
        <f>IF(U51="","",VLOOKUP(L51,'リスト（けさない）'!$X$3:$Y$29,2,0))</f>
        <v/>
      </c>
      <c r="T51" s="243">
        <f t="shared" si="130"/>
        <v>0</v>
      </c>
      <c r="U51" s="255"/>
      <c r="V51" s="245">
        <f t="shared" si="178"/>
        <v>0</v>
      </c>
      <c r="W51" s="246"/>
      <c r="X51" s="247">
        <f t="shared" si="131"/>
        <v>0</v>
      </c>
      <c r="Y51" s="253">
        <f t="shared" si="179"/>
        <v>0</v>
      </c>
      <c r="Z51" s="332">
        <f>IF(Q51="初 年 度",Y51,0)</f>
        <v>0</v>
      </c>
      <c r="AA51" s="438">
        <f>IF(Q51="次 年 度",Y51,0)</f>
        <v>0</v>
      </c>
      <c r="AB51" s="476"/>
      <c r="AC51" s="124" t="s">
        <v>133</v>
      </c>
      <c r="AD51" s="243">
        <f t="shared" si="132"/>
        <v>0</v>
      </c>
      <c r="AE51" s="425"/>
      <c r="AF51" s="388"/>
      <c r="AG51" s="255"/>
      <c r="AH51" s="248">
        <f t="shared" si="133"/>
        <v>0</v>
      </c>
      <c r="AI51" s="339">
        <f>IF(AG51&gt;0,INT((AG51-FM51)/2),AF51-FM51)</f>
        <v>0</v>
      </c>
      <c r="AJ51" s="335">
        <f>IF(Q51="初 年 度",AI51,0)</f>
        <v>0</v>
      </c>
      <c r="AK51" s="336">
        <f>IF(Q51="次 年 度",AI51,0)</f>
        <v>0</v>
      </c>
      <c r="AL51" s="473"/>
      <c r="AM51" s="245" t="str">
        <f>IF(AO51="","",VLOOKUP(L51,'リスト（けさない）'!$AA$3:$AB$29,2,0))</f>
        <v/>
      </c>
      <c r="AN51" s="248">
        <f t="shared" si="134"/>
        <v>0</v>
      </c>
      <c r="AO51" s="425"/>
      <c r="AP51" s="257">
        <f t="shared" si="180"/>
        <v>0</v>
      </c>
      <c r="AQ51" s="255"/>
      <c r="AR51" s="258">
        <f t="shared" si="135"/>
        <v>0</v>
      </c>
      <c r="AS51" s="338">
        <f t="shared" si="67"/>
        <v>0</v>
      </c>
      <c r="AT51" s="332">
        <f>IF(Q51="初 年 度",AS51,0)</f>
        <v>0</v>
      </c>
      <c r="AU51" s="333">
        <f>IF(Q51="次 年 度",AS51,0)</f>
        <v>0</v>
      </c>
      <c r="AV51" s="476"/>
      <c r="AW51" s="124" t="s">
        <v>208</v>
      </c>
      <c r="AX51" s="248">
        <f t="shared" si="136"/>
        <v>0</v>
      </c>
      <c r="AY51" s="244"/>
      <c r="AZ51" s="369"/>
      <c r="BA51" s="255"/>
      <c r="BB51" s="254">
        <f t="shared" si="137"/>
        <v>0</v>
      </c>
      <c r="BC51" s="338">
        <f t="shared" si="61"/>
        <v>0</v>
      </c>
      <c r="BD51" s="332">
        <f>IF(Q51="初 年 度",BC51,0)</f>
        <v>0</v>
      </c>
      <c r="BE51" s="333">
        <f>IF(Q51="次 年 度",BC51,0)</f>
        <v>0</v>
      </c>
      <c r="BF51" s="476"/>
      <c r="BG51" s="124" t="s">
        <v>208</v>
      </c>
      <c r="BH51" s="248">
        <f t="shared" si="138"/>
        <v>0</v>
      </c>
      <c r="BI51" s="244"/>
      <c r="BJ51" s="369"/>
      <c r="BK51" s="255"/>
      <c r="BL51" s="248">
        <f t="shared" si="139"/>
        <v>0</v>
      </c>
      <c r="BM51" s="339">
        <f t="shared" si="68"/>
        <v>0</v>
      </c>
      <c r="BN51" s="335">
        <f>IF(Q51="初 年 度",BM51,0)</f>
        <v>0</v>
      </c>
      <c r="BO51" s="336">
        <f>IF(Q51="次 年 度",BM51,0)</f>
        <v>0</v>
      </c>
      <c r="BP51" s="476"/>
      <c r="BQ51" s="124" t="s">
        <v>208</v>
      </c>
      <c r="BR51" s="248">
        <f t="shared" si="140"/>
        <v>0</v>
      </c>
      <c r="BS51" s="244"/>
      <c r="BT51" s="369"/>
      <c r="BU51" s="88"/>
      <c r="BV51" s="95">
        <f t="shared" si="141"/>
        <v>0</v>
      </c>
      <c r="BW51" s="339">
        <f t="shared" si="69"/>
        <v>0</v>
      </c>
      <c r="BX51" s="335">
        <f>IF(Q51="初 年 度",BW51,0)</f>
        <v>0</v>
      </c>
      <c r="BY51" s="336">
        <f>IF(Q51="次 年 度",BW51,0)</f>
        <v>0</v>
      </c>
      <c r="BZ51" s="476"/>
      <c r="CA51" s="124" t="s">
        <v>208</v>
      </c>
      <c r="CB51" s="248">
        <f t="shared" si="142"/>
        <v>0</v>
      </c>
      <c r="CC51" s="244"/>
      <c r="CD51" s="369"/>
      <c r="CE51" s="255"/>
      <c r="CF51" s="254">
        <f t="shared" si="143"/>
        <v>0</v>
      </c>
      <c r="CG51" s="338">
        <f t="shared" si="62"/>
        <v>0</v>
      </c>
      <c r="CH51" s="332">
        <f>IF(Q51="初 年 度",CG51,0)</f>
        <v>0</v>
      </c>
      <c r="CI51" s="333">
        <f>IF(Q51="次 年 度",CG51,0)</f>
        <v>0</v>
      </c>
      <c r="CJ51" s="256">
        <f t="shared" si="144"/>
        <v>0</v>
      </c>
      <c r="CK51" s="245">
        <f t="shared" si="145"/>
        <v>0</v>
      </c>
      <c r="CL51" s="245">
        <f t="shared" si="146"/>
        <v>0</v>
      </c>
      <c r="CM51" s="247">
        <f t="shared" si="147"/>
        <v>0</v>
      </c>
      <c r="CN51" s="245">
        <f t="shared" si="148"/>
        <v>0</v>
      </c>
      <c r="CO51" s="266">
        <f t="shared" si="149"/>
        <v>0</v>
      </c>
      <c r="CP51" s="476"/>
      <c r="CQ51" s="251" t="str">
        <f>IF(CS51="","",VLOOKUP(L51,'リスト（けさない）'!$AD$3:$AE$29,2,0))</f>
        <v/>
      </c>
      <c r="CR51" s="243">
        <f t="shared" si="150"/>
        <v>0</v>
      </c>
      <c r="CS51" s="244"/>
      <c r="CT51" s="245">
        <f t="shared" si="151"/>
        <v>0</v>
      </c>
      <c r="CU51" s="255"/>
      <c r="CV51" s="245">
        <f t="shared" si="152"/>
        <v>0</v>
      </c>
      <c r="CW51" s="339">
        <f t="shared" si="70"/>
        <v>0</v>
      </c>
      <c r="CX51" s="335">
        <f>IF(Q51="初 年 度",CW51,0)</f>
        <v>0</v>
      </c>
      <c r="CY51" s="336">
        <f>IF(Q51="次 年 度",CW51,0)</f>
        <v>0</v>
      </c>
      <c r="CZ51" s="476"/>
      <c r="DA51" s="124" t="s">
        <v>133</v>
      </c>
      <c r="DB51" s="243">
        <f t="shared" si="153"/>
        <v>0</v>
      </c>
      <c r="DC51" s="244"/>
      <c r="DD51" s="369"/>
      <c r="DE51" s="255"/>
      <c r="DF51" s="254">
        <f t="shared" si="154"/>
        <v>0</v>
      </c>
      <c r="DG51" s="338">
        <f t="shared" si="64"/>
        <v>0</v>
      </c>
      <c r="DH51" s="332">
        <f>IF(Q51="初 年 度",DG51,0)</f>
        <v>0</v>
      </c>
      <c r="DI51" s="333">
        <f>IF(Q51="次 年 度",DG51,0)</f>
        <v>0</v>
      </c>
      <c r="DJ51" s="476"/>
      <c r="DK51" s="458" t="s">
        <v>133</v>
      </c>
      <c r="DL51" s="243">
        <f t="shared" si="155"/>
        <v>0</v>
      </c>
      <c r="DM51" s="244"/>
      <c r="DN51" s="369"/>
      <c r="DO51" s="255"/>
      <c r="DP51" s="248">
        <f t="shared" si="156"/>
        <v>0</v>
      </c>
      <c r="DQ51" s="339">
        <f t="shared" si="71"/>
        <v>0</v>
      </c>
      <c r="DR51" s="335">
        <f>IF(Q51="初 年 度",DQ51,0)</f>
        <v>0</v>
      </c>
      <c r="DS51" s="336">
        <f>IF(Q51="次 年 度",DQ51,0)</f>
        <v>0</v>
      </c>
      <c r="DT51" s="476"/>
      <c r="DU51" s="458" t="s">
        <v>133</v>
      </c>
      <c r="DV51" s="243">
        <f t="shared" si="157"/>
        <v>0</v>
      </c>
      <c r="DW51" s="244"/>
      <c r="DX51" s="369"/>
      <c r="DY51" s="255"/>
      <c r="DZ51" s="254">
        <f t="shared" si="158"/>
        <v>0</v>
      </c>
      <c r="EA51" s="338">
        <f t="shared" si="65"/>
        <v>0</v>
      </c>
      <c r="EB51" s="332">
        <f>IF(Q51="初 年 度",EA51,0)</f>
        <v>0</v>
      </c>
      <c r="EC51" s="333">
        <f>IF(Q51="次 年 度",EA51,0)</f>
        <v>0</v>
      </c>
      <c r="ED51" s="476"/>
      <c r="EE51" s="458" t="s">
        <v>133</v>
      </c>
      <c r="EF51" s="243">
        <f t="shared" si="159"/>
        <v>0</v>
      </c>
      <c r="EG51" s="244"/>
      <c r="EH51" s="369"/>
      <c r="EI51" s="255"/>
      <c r="EJ51" s="248">
        <f t="shared" si="160"/>
        <v>0</v>
      </c>
      <c r="EK51" s="339">
        <f t="shared" si="72"/>
        <v>0</v>
      </c>
      <c r="EL51" s="335">
        <f>IF(Q51="初 年 度",EK51,0)</f>
        <v>0</v>
      </c>
      <c r="EM51" s="336">
        <f>IF(Q51="次 年 度",EK51,0)</f>
        <v>0</v>
      </c>
      <c r="EN51" s="256">
        <f t="shared" si="161"/>
        <v>0</v>
      </c>
      <c r="EO51" s="247">
        <f t="shared" si="188"/>
        <v>0</v>
      </c>
      <c r="EP51" s="247">
        <f t="shared" si="162"/>
        <v>0</v>
      </c>
      <c r="EQ51" s="247">
        <f t="shared" si="163"/>
        <v>0</v>
      </c>
      <c r="ER51" s="247">
        <f t="shared" si="164"/>
        <v>0</v>
      </c>
      <c r="ES51" s="259">
        <f t="shared" si="165"/>
        <v>0</v>
      </c>
      <c r="ET51" s="272">
        <f t="shared" si="181"/>
        <v>0</v>
      </c>
      <c r="EU51" s="264">
        <f t="shared" si="182"/>
        <v>0</v>
      </c>
      <c r="EV51" s="247">
        <f t="shared" si="183"/>
        <v>0</v>
      </c>
      <c r="EW51" s="247">
        <f t="shared" si="184"/>
        <v>0</v>
      </c>
      <c r="EX51" s="245">
        <f t="shared" si="185"/>
        <v>0</v>
      </c>
      <c r="EY51" s="268">
        <f t="shared" si="186"/>
        <v>0</v>
      </c>
      <c r="EZ51" s="383">
        <f>IF(L51="ブルーベリー（普通栽培）",0,220)</f>
        <v>220</v>
      </c>
      <c r="FA51" s="247">
        <f>IF(L51="ブルーベリー（普通栽培）",0,T51+AD51+AN51)</f>
        <v>0</v>
      </c>
      <c r="FB51" s="247">
        <f>IF(L51="ブルーベリー（普通栽培）",0,U51+AE51+AO51)</f>
        <v>0</v>
      </c>
      <c r="FC51" s="253">
        <f t="shared" si="166"/>
        <v>0</v>
      </c>
      <c r="FD51" s="253">
        <f t="shared" si="128"/>
        <v>0</v>
      </c>
      <c r="FE51" s="247">
        <f>IF(Q51="初 年 度",FC51-GK51,0)</f>
        <v>0</v>
      </c>
      <c r="FF51" s="259">
        <f>IF(Q51="次 年 度",FC51-GK51,0)</f>
        <v>0</v>
      </c>
      <c r="FG51" s="135">
        <f t="shared" si="167"/>
        <v>0</v>
      </c>
      <c r="FH51" s="82">
        <f t="shared" si="168"/>
        <v>0</v>
      </c>
      <c r="FI51" s="82">
        <f t="shared" si="169"/>
        <v>0</v>
      </c>
      <c r="FJ51" s="129">
        <f t="shared" si="170"/>
        <v>0</v>
      </c>
      <c r="FK51" s="228">
        <f>IF(P51="課税事業者（一般課税）",INT(V51*10/110)+INT(W51*10/110),0)</f>
        <v>0</v>
      </c>
      <c r="FL51" s="277">
        <f t="shared" si="187"/>
        <v>0</v>
      </c>
      <c r="FM51" s="278">
        <f>IF(P51="課税事業者（一般課税）",INT(AG51*0.0909090909090909),0)</f>
        <v>0</v>
      </c>
      <c r="FN51" s="342">
        <f t="shared" si="46"/>
        <v>0</v>
      </c>
      <c r="FO51" s="232">
        <f>IF(P51="課税事業者（一般課税）",INT(AP51*10/110)+INT(AQ51*10/110),0)</f>
        <v>0</v>
      </c>
      <c r="FP51" s="281">
        <f t="shared" si="171"/>
        <v>0</v>
      </c>
      <c r="FQ51" s="340">
        <f>IF(P51="課税事業者（一般課税）",INT(BA51*10/110),0)</f>
        <v>0</v>
      </c>
      <c r="FR51" s="277">
        <f t="shared" si="48"/>
        <v>0</v>
      </c>
      <c r="FS51" s="230">
        <f>IF(P51="課税事業者（一般課税）",INT(BL51*10/110),0)</f>
        <v>0</v>
      </c>
      <c r="FT51" s="279">
        <f t="shared" si="49"/>
        <v>0</v>
      </c>
      <c r="FU51" s="230">
        <f>IF(P51="課税事業者（一般課税）",INT(BV51*10/110),0)</f>
        <v>0</v>
      </c>
      <c r="FV51" s="281">
        <f t="shared" si="50"/>
        <v>0</v>
      </c>
      <c r="FW51" s="230">
        <f>IF(P51="課税事業者（一般課税）",INT(CF51*10/110),0)</f>
        <v>0</v>
      </c>
      <c r="FX51" s="279">
        <f t="shared" si="51"/>
        <v>0</v>
      </c>
      <c r="FY51" s="340">
        <f>IF(P51="課税事業者（一般課税）",INT(CT51*10/110)+INT(CU51*10/110),0)</f>
        <v>0</v>
      </c>
      <c r="FZ51" s="277">
        <f t="shared" si="172"/>
        <v>0</v>
      </c>
      <c r="GA51" s="230">
        <f>IF(P51="課税事業者（一般課税）",INT(DF51*10/110),0)</f>
        <v>0</v>
      </c>
      <c r="GB51" s="279">
        <f t="shared" si="53"/>
        <v>0</v>
      </c>
      <c r="GC51" s="353">
        <f>IF(P51="課税事業者（一般課税）",INT(DP51*10/110),0)</f>
        <v>0</v>
      </c>
      <c r="GD51" s="277">
        <f t="shared" si="54"/>
        <v>0</v>
      </c>
      <c r="GE51" s="230">
        <f>IF(P51="課税事業者（一般課税）",INT(DZ51*10/110),0)</f>
        <v>0</v>
      </c>
      <c r="GF51" s="281">
        <f t="shared" si="55"/>
        <v>0</v>
      </c>
      <c r="GG51" s="353">
        <f>IF(P51="課税事業者（一般課税）",INT(EJ51*10/110),0)</f>
        <v>0</v>
      </c>
      <c r="GH51" s="281">
        <f t="shared" si="56"/>
        <v>0</v>
      </c>
      <c r="GI51" s="280">
        <f t="shared" si="173"/>
        <v>0</v>
      </c>
      <c r="GJ51" s="277">
        <f t="shared" si="174"/>
        <v>0</v>
      </c>
      <c r="GK51" s="230">
        <f>IF(P51="課税事業者（一般課税）",INT(FC51*10/110),0)</f>
        <v>0</v>
      </c>
      <c r="GL51" s="287">
        <f t="shared" si="58"/>
        <v>0</v>
      </c>
      <c r="GM51" s="694"/>
    </row>
    <row r="52" spans="1:195" ht="20.100000000000001" customHeight="1">
      <c r="A52" s="668"/>
      <c r="B52" s="522"/>
      <c r="C52" s="669"/>
      <c r="D52" s="673"/>
      <c r="E52" s="322" t="s">
        <v>135</v>
      </c>
      <c r="F52" s="675"/>
      <c r="G52" s="770"/>
      <c r="H52" s="497"/>
      <c r="I52" s="697"/>
      <c r="J52" s="699"/>
      <c r="K52" s="552"/>
      <c r="L52" s="541"/>
      <c r="M52" s="554"/>
      <c r="N52" s="447" t="e">
        <f t="shared" si="14"/>
        <v>#DIV/0!</v>
      </c>
      <c r="O52" s="690"/>
      <c r="P52" s="537"/>
      <c r="Q52" s="537"/>
      <c r="R52" s="89"/>
      <c r="S52" s="80" t="str">
        <f>IF(U52="","",VLOOKUP(L51,'リスト（けさない）'!$X$3:$Y$29,2,0))</f>
        <v/>
      </c>
      <c r="T52" s="74">
        <f t="shared" si="130"/>
        <v>0</v>
      </c>
      <c r="U52" s="89"/>
      <c r="V52" s="80">
        <f t="shared" si="178"/>
        <v>0</v>
      </c>
      <c r="W52" s="78"/>
      <c r="X52" s="83">
        <f t="shared" si="131"/>
        <v>0</v>
      </c>
      <c r="Y52" s="83">
        <f t="shared" si="179"/>
        <v>0</v>
      </c>
      <c r="Z52" s="394">
        <f>IF(Q51="初 年 度",Y52,0)</f>
        <v>0</v>
      </c>
      <c r="AA52" s="439">
        <f>IF(Q51="次 年 度",Y52,0)</f>
        <v>0</v>
      </c>
      <c r="AB52" s="477"/>
      <c r="AC52" s="125" t="s">
        <v>133</v>
      </c>
      <c r="AD52" s="74">
        <f t="shared" si="132"/>
        <v>0</v>
      </c>
      <c r="AE52" s="426"/>
      <c r="AF52" s="388"/>
      <c r="AG52" s="89"/>
      <c r="AH52" s="96">
        <f t="shared" si="133"/>
        <v>0</v>
      </c>
      <c r="AI52" s="96">
        <f>IF(AG51&gt;0,INT((AG52-FM52)/2),AF52-FM52)</f>
        <v>0</v>
      </c>
      <c r="AJ52" s="96">
        <f>IF(Q51="初 年 度",AI52,0)</f>
        <v>0</v>
      </c>
      <c r="AK52" s="99">
        <f>IF(Q51="次 年 度",AI52,0)</f>
        <v>0</v>
      </c>
      <c r="AL52" s="89"/>
      <c r="AM52" s="80" t="str">
        <f>IF(AO52="","",VLOOKUP(L51,'リスト（けさない）'!$AA$3:$AB$29,2,0))</f>
        <v/>
      </c>
      <c r="AN52" s="96">
        <f t="shared" si="134"/>
        <v>0</v>
      </c>
      <c r="AO52" s="426"/>
      <c r="AP52" s="107">
        <f t="shared" si="180"/>
        <v>0</v>
      </c>
      <c r="AQ52" s="89"/>
      <c r="AR52" s="111">
        <f t="shared" si="135"/>
        <v>0</v>
      </c>
      <c r="AS52" s="334">
        <f t="shared" si="67"/>
        <v>0</v>
      </c>
      <c r="AT52" s="334">
        <f>IF(Q51="初 年 度",AS52,0)</f>
        <v>0</v>
      </c>
      <c r="AU52" s="337">
        <f>IF(Q51="次 年 度",AS52,0)</f>
        <v>0</v>
      </c>
      <c r="AV52" s="477"/>
      <c r="AW52" s="125" t="s">
        <v>208</v>
      </c>
      <c r="AX52" s="96">
        <f t="shared" si="136"/>
        <v>0</v>
      </c>
      <c r="AY52" s="100"/>
      <c r="AZ52" s="370"/>
      <c r="BA52" s="89"/>
      <c r="BB52" s="96">
        <f t="shared" si="137"/>
        <v>0</v>
      </c>
      <c r="BC52" s="80">
        <f t="shared" si="61"/>
        <v>0</v>
      </c>
      <c r="BD52" s="83">
        <f>IF(Q51="初 年 度",BC52,0)</f>
        <v>0</v>
      </c>
      <c r="BE52" s="120">
        <f>IF(Q51="次 年 度",BC52,0)</f>
        <v>0</v>
      </c>
      <c r="BF52" s="477"/>
      <c r="BG52" s="125" t="s">
        <v>208</v>
      </c>
      <c r="BH52" s="96">
        <f t="shared" si="138"/>
        <v>0</v>
      </c>
      <c r="BI52" s="100"/>
      <c r="BJ52" s="370"/>
      <c r="BK52" s="89"/>
      <c r="BL52" s="96">
        <f t="shared" si="139"/>
        <v>0</v>
      </c>
      <c r="BM52" s="83">
        <f t="shared" si="68"/>
        <v>0</v>
      </c>
      <c r="BN52" s="83">
        <f>IF(Q51="初 年 度",BM52,0)</f>
        <v>0</v>
      </c>
      <c r="BO52" s="120">
        <f>IF(Q51="次 年 度",BM52,0)</f>
        <v>0</v>
      </c>
      <c r="BP52" s="477"/>
      <c r="BQ52" s="125" t="s">
        <v>208</v>
      </c>
      <c r="BR52" s="96">
        <f t="shared" si="140"/>
        <v>0</v>
      </c>
      <c r="BS52" s="100"/>
      <c r="BT52" s="370"/>
      <c r="BU52" s="89"/>
      <c r="BV52" s="96">
        <f t="shared" si="141"/>
        <v>0</v>
      </c>
      <c r="BW52" s="83">
        <f t="shared" si="69"/>
        <v>0</v>
      </c>
      <c r="BX52" s="83">
        <f>IF(Q51="初 年 度",BW52,0)</f>
        <v>0</v>
      </c>
      <c r="BY52" s="120">
        <f>IF(Q51="次 年 度",BW52,0)</f>
        <v>0</v>
      </c>
      <c r="BZ52" s="477"/>
      <c r="CA52" s="125" t="s">
        <v>228</v>
      </c>
      <c r="CB52" s="96">
        <f t="shared" si="142"/>
        <v>0</v>
      </c>
      <c r="CC52" s="100"/>
      <c r="CD52" s="370"/>
      <c r="CE52" s="89"/>
      <c r="CF52" s="96">
        <f t="shared" si="143"/>
        <v>0</v>
      </c>
      <c r="CG52" s="83">
        <f t="shared" si="62"/>
        <v>0</v>
      </c>
      <c r="CH52" s="83">
        <f>IF(Q51="初 年 度",CG52,0)</f>
        <v>0</v>
      </c>
      <c r="CI52" s="120">
        <f>IF(Q51="次 年 度",CG52,0)</f>
        <v>0</v>
      </c>
      <c r="CJ52" s="71">
        <f t="shared" si="144"/>
        <v>0</v>
      </c>
      <c r="CK52" s="80">
        <f t="shared" si="145"/>
        <v>0</v>
      </c>
      <c r="CL52" s="80">
        <f t="shared" si="146"/>
        <v>0</v>
      </c>
      <c r="CM52" s="83">
        <f t="shared" si="147"/>
        <v>0</v>
      </c>
      <c r="CN52" s="80">
        <f t="shared" si="148"/>
        <v>0</v>
      </c>
      <c r="CO52" s="130">
        <f t="shared" si="149"/>
        <v>0</v>
      </c>
      <c r="CP52" s="477"/>
      <c r="CQ52" s="81" t="str">
        <f>IF(CS52="","",VLOOKUP(L51,'リスト（けさない）'!$AD$3:$AE$29,2,0))</f>
        <v/>
      </c>
      <c r="CR52" s="74">
        <f t="shared" si="150"/>
        <v>0</v>
      </c>
      <c r="CS52" s="100"/>
      <c r="CT52" s="80">
        <f t="shared" si="151"/>
        <v>0</v>
      </c>
      <c r="CU52" s="89"/>
      <c r="CV52" s="80">
        <f t="shared" si="152"/>
        <v>0</v>
      </c>
      <c r="CW52" s="80">
        <f t="shared" si="70"/>
        <v>0</v>
      </c>
      <c r="CX52" s="83">
        <f>IF(Q51="初 年 度",CW52,0)</f>
        <v>0</v>
      </c>
      <c r="CY52" s="120">
        <f>IF(Q51="次 年 度",CW52,0)</f>
        <v>0</v>
      </c>
      <c r="CZ52" s="477"/>
      <c r="DA52" s="125" t="s">
        <v>133</v>
      </c>
      <c r="DB52" s="74">
        <f t="shared" si="153"/>
        <v>0</v>
      </c>
      <c r="DC52" s="100"/>
      <c r="DD52" s="370"/>
      <c r="DE52" s="89"/>
      <c r="DF52" s="96">
        <f t="shared" si="154"/>
        <v>0</v>
      </c>
      <c r="DG52" s="83">
        <f t="shared" si="64"/>
        <v>0</v>
      </c>
      <c r="DH52" s="83">
        <f>IF(Q51="初 年 度",DG52,0)</f>
        <v>0</v>
      </c>
      <c r="DI52" s="120">
        <f>IF(Q51="次 年 度",DG52,0)</f>
        <v>0</v>
      </c>
      <c r="DJ52" s="477"/>
      <c r="DK52" s="125" t="s">
        <v>133</v>
      </c>
      <c r="DL52" s="74">
        <f t="shared" si="155"/>
        <v>0</v>
      </c>
      <c r="DM52" s="100"/>
      <c r="DN52" s="370"/>
      <c r="DO52" s="89"/>
      <c r="DP52" s="96">
        <f t="shared" si="156"/>
        <v>0</v>
      </c>
      <c r="DQ52" s="83">
        <f t="shared" si="71"/>
        <v>0</v>
      </c>
      <c r="DR52" s="83">
        <f>IF(Q51="初 年 度",DQ52,0)</f>
        <v>0</v>
      </c>
      <c r="DS52" s="120">
        <f>IF(Q51="次 年 度",DQ52,0)</f>
        <v>0</v>
      </c>
      <c r="DT52" s="477"/>
      <c r="DU52" s="125" t="s">
        <v>133</v>
      </c>
      <c r="DV52" s="74">
        <f t="shared" si="157"/>
        <v>0</v>
      </c>
      <c r="DW52" s="100"/>
      <c r="DX52" s="370"/>
      <c r="DY52" s="89"/>
      <c r="DZ52" s="96">
        <f t="shared" si="158"/>
        <v>0</v>
      </c>
      <c r="EA52" s="83">
        <f t="shared" si="65"/>
        <v>0</v>
      </c>
      <c r="EB52" s="83">
        <f>IF(Q51="初 年 度",EA52,0)</f>
        <v>0</v>
      </c>
      <c r="EC52" s="120">
        <f>IF(Q51="次 年 度",EA52,0)</f>
        <v>0</v>
      </c>
      <c r="ED52" s="477"/>
      <c r="EE52" s="125" t="s">
        <v>133</v>
      </c>
      <c r="EF52" s="74">
        <f t="shared" si="159"/>
        <v>0</v>
      </c>
      <c r="EG52" s="100"/>
      <c r="EH52" s="370"/>
      <c r="EI52" s="89"/>
      <c r="EJ52" s="96">
        <f t="shared" si="160"/>
        <v>0</v>
      </c>
      <c r="EK52" s="83">
        <f t="shared" si="72"/>
        <v>0</v>
      </c>
      <c r="EL52" s="83">
        <f>IF(Q51="初 年 度",EK52,0)</f>
        <v>0</v>
      </c>
      <c r="EM52" s="120">
        <f>IF(Q51="次 年 度",EK52,0)</f>
        <v>0</v>
      </c>
      <c r="EN52" s="71">
        <f t="shared" si="161"/>
        <v>0</v>
      </c>
      <c r="EO52" s="83">
        <f t="shared" si="188"/>
        <v>0</v>
      </c>
      <c r="EP52" s="83">
        <f t="shared" si="162"/>
        <v>0</v>
      </c>
      <c r="EQ52" s="83">
        <f t="shared" si="163"/>
        <v>0</v>
      </c>
      <c r="ER52" s="83">
        <f t="shared" si="164"/>
        <v>0</v>
      </c>
      <c r="ES52" s="120">
        <f t="shared" si="165"/>
        <v>0</v>
      </c>
      <c r="ET52" s="136">
        <f t="shared" si="181"/>
        <v>0</v>
      </c>
      <c r="EU52" s="122">
        <f t="shared" si="182"/>
        <v>0</v>
      </c>
      <c r="EV52" s="83">
        <f t="shared" si="183"/>
        <v>0</v>
      </c>
      <c r="EW52" s="83">
        <f t="shared" si="184"/>
        <v>0</v>
      </c>
      <c r="EX52" s="80">
        <f t="shared" si="185"/>
        <v>0</v>
      </c>
      <c r="EY52" s="120">
        <f t="shared" si="186"/>
        <v>0</v>
      </c>
      <c r="EZ52" s="71">
        <f>IF(L51="ブルーベリー（普通栽培）",0,220)</f>
        <v>220</v>
      </c>
      <c r="FA52" s="80">
        <f>IF(L51="ブルーベリー（普通栽培）",0,T52+AD52+AN52)</f>
        <v>0</v>
      </c>
      <c r="FB52" s="83">
        <f>IF(L51="ブルーベリー（普通栽培）",0,U52+AE52+AO52)</f>
        <v>0</v>
      </c>
      <c r="FC52" s="83">
        <f t="shared" si="166"/>
        <v>0</v>
      </c>
      <c r="FD52" s="83">
        <f t="shared" si="128"/>
        <v>0</v>
      </c>
      <c r="FE52" s="117">
        <f>IF(Q51="初 年 度",FC52-GK52,0)</f>
        <v>0</v>
      </c>
      <c r="FF52" s="118">
        <f>IF(Q51="次 年 度",FC52-GK52,0)</f>
        <v>0</v>
      </c>
      <c r="FG52" s="136">
        <f t="shared" si="167"/>
        <v>0</v>
      </c>
      <c r="FH52" s="83">
        <f t="shared" si="168"/>
        <v>0</v>
      </c>
      <c r="FI52" s="83">
        <f t="shared" si="169"/>
        <v>0</v>
      </c>
      <c r="FJ52" s="130">
        <f t="shared" si="170"/>
        <v>0</v>
      </c>
      <c r="FK52" s="314">
        <f>IF(P51="課税事業者（一般課税）",INT(V52*10/110)+INT(W52*10/110),0)</f>
        <v>0</v>
      </c>
      <c r="FL52" s="92">
        <f t="shared" si="187"/>
        <v>0</v>
      </c>
      <c r="FM52" s="102">
        <f>IF(P51="課税事業者（一般課税）",INT(AG52*0.0909090909090909),0)</f>
        <v>0</v>
      </c>
      <c r="FN52" s="343">
        <f t="shared" si="46"/>
        <v>0</v>
      </c>
      <c r="FO52" s="350">
        <f>IF(P51="課税事業者（一般課税）",INT(AP52*10/110)+INT(AQ52*10/110),0)</f>
        <v>0</v>
      </c>
      <c r="FP52" s="115">
        <f t="shared" si="171"/>
        <v>0</v>
      </c>
      <c r="FQ52" s="347">
        <f>IF(P51="課税事業者（一般課税）",INT(BA52*10/110),0)</f>
        <v>0</v>
      </c>
      <c r="FR52" s="92">
        <f t="shared" si="48"/>
        <v>0</v>
      </c>
      <c r="FS52" s="355">
        <f>IF(P51="課税事業者（一般課税）",INT(BL52*10/110),0)</f>
        <v>0</v>
      </c>
      <c r="FT52" s="105">
        <f t="shared" si="49"/>
        <v>0</v>
      </c>
      <c r="FU52" s="355">
        <f>IF(P51="課税事業者（一般課税）",INT(BV52*10/110),0)</f>
        <v>0</v>
      </c>
      <c r="FV52" s="115">
        <f t="shared" si="50"/>
        <v>0</v>
      </c>
      <c r="FW52" s="355">
        <f>IF(P51="課税事業者（一般課税）",INT(CF52*10/110),0)</f>
        <v>0</v>
      </c>
      <c r="FX52" s="105">
        <f t="shared" si="51"/>
        <v>0</v>
      </c>
      <c r="FY52" s="347">
        <f>IF(P51="課税事業者（一般課税）",INT(CT52*10/110)+INT(CU52*10/110),0)</f>
        <v>0</v>
      </c>
      <c r="FZ52" s="92">
        <f t="shared" si="172"/>
        <v>0</v>
      </c>
      <c r="GA52" s="355">
        <f>IF(P51="課税事業者（一般課税）",INT(DF52*10/110),0)</f>
        <v>0</v>
      </c>
      <c r="GB52" s="105">
        <f t="shared" si="53"/>
        <v>0</v>
      </c>
      <c r="GC52" s="354">
        <f>IF(P51="課税事業者（一般課税）",INT(DL52*10/110),0)</f>
        <v>0</v>
      </c>
      <c r="GD52" s="92">
        <f t="shared" si="54"/>
        <v>0</v>
      </c>
      <c r="GE52" s="355">
        <f>IF(P51="課税事業者（一般課税）",INT(DZ52*10/110),0)</f>
        <v>0</v>
      </c>
      <c r="GF52" s="115">
        <f t="shared" si="55"/>
        <v>0</v>
      </c>
      <c r="GG52" s="354">
        <f>IF(P51="課税事業者（一般課税）",INT(EJ52*10/110),0)</f>
        <v>0</v>
      </c>
      <c r="GH52" s="115">
        <f t="shared" si="56"/>
        <v>0</v>
      </c>
      <c r="GI52" s="113">
        <f t="shared" si="173"/>
        <v>0</v>
      </c>
      <c r="GJ52" s="92">
        <f t="shared" si="174"/>
        <v>0</v>
      </c>
      <c r="GK52" s="355">
        <f>IF(P51="課税事業者（一般課税）",INT(FC52*10/110),0)</f>
        <v>0</v>
      </c>
      <c r="GL52" s="140">
        <f t="shared" si="58"/>
        <v>0</v>
      </c>
      <c r="GM52" s="695"/>
    </row>
    <row r="53" spans="1:195" ht="20.100000000000001" customHeight="1">
      <c r="A53" s="667" t="str">
        <f t="shared" ref="A53" si="191">+A51</f>
        <v>北海道</v>
      </c>
      <c r="B53" s="521"/>
      <c r="C53" s="629">
        <f t="shared" si="59"/>
        <v>20</v>
      </c>
      <c r="D53" s="685"/>
      <c r="E53" s="317" t="s">
        <v>253</v>
      </c>
      <c r="F53" s="680"/>
      <c r="G53" s="771">
        <f>+'申請用入力(①本体) '!G53:G54</f>
        <v>0</v>
      </c>
      <c r="H53" s="697"/>
      <c r="I53" s="543"/>
      <c r="J53" s="698"/>
      <c r="K53" s="701"/>
      <c r="L53" s="683"/>
      <c r="M53" s="762"/>
      <c r="N53" s="448" t="e">
        <f t="shared" si="14"/>
        <v>#DIV/0!</v>
      </c>
      <c r="O53" s="689" t="str">
        <f>IF(L53="","",VLOOKUP(L53,'リスト（けさない）'!$Q$3:$R$29,2,0))</f>
        <v/>
      </c>
      <c r="P53" s="700"/>
      <c r="Q53" s="700"/>
      <c r="R53" s="473"/>
      <c r="S53" s="251" t="str">
        <f>IF(U53="","",VLOOKUP(L53,'リスト（けさない）'!$X$3:$Y$29,2,0))</f>
        <v/>
      </c>
      <c r="T53" s="243">
        <f t="shared" si="130"/>
        <v>0</v>
      </c>
      <c r="U53" s="255"/>
      <c r="V53" s="245">
        <f t="shared" si="178"/>
        <v>0</v>
      </c>
      <c r="W53" s="246"/>
      <c r="X53" s="247">
        <f t="shared" si="131"/>
        <v>0</v>
      </c>
      <c r="Y53" s="253">
        <f t="shared" si="179"/>
        <v>0</v>
      </c>
      <c r="Z53" s="332">
        <f>IF(Q53="初 年 度",Y53,0)</f>
        <v>0</v>
      </c>
      <c r="AA53" s="438">
        <f>IF(Q53="次 年 度",Y53,0)</f>
        <v>0</v>
      </c>
      <c r="AB53" s="476"/>
      <c r="AC53" s="124" t="s">
        <v>208</v>
      </c>
      <c r="AD53" s="243">
        <f t="shared" si="132"/>
        <v>0</v>
      </c>
      <c r="AE53" s="425"/>
      <c r="AF53" s="388"/>
      <c r="AG53" s="255"/>
      <c r="AH53" s="248">
        <f t="shared" si="133"/>
        <v>0</v>
      </c>
      <c r="AI53" s="339">
        <f>IF(AG53&gt;0,INT((AG53-FM53)/2),AF53-FM53)</f>
        <v>0</v>
      </c>
      <c r="AJ53" s="335">
        <f>IF(Q53="初 年 度",AI53,0)</f>
        <v>0</v>
      </c>
      <c r="AK53" s="336">
        <f>IF(Q53="次 年 度",AI53,0)</f>
        <v>0</v>
      </c>
      <c r="AL53" s="473"/>
      <c r="AM53" s="245" t="str">
        <f>IF(AO53="","",VLOOKUP(L53,'リスト（けさない）'!$AA$3:$AB$29,2,0))</f>
        <v/>
      </c>
      <c r="AN53" s="248">
        <f t="shared" si="134"/>
        <v>0</v>
      </c>
      <c r="AO53" s="425"/>
      <c r="AP53" s="257">
        <f t="shared" si="180"/>
        <v>0</v>
      </c>
      <c r="AQ53" s="255"/>
      <c r="AR53" s="258">
        <f t="shared" si="135"/>
        <v>0</v>
      </c>
      <c r="AS53" s="338">
        <f t="shared" si="67"/>
        <v>0</v>
      </c>
      <c r="AT53" s="332">
        <f>IF(Q53="初 年 度",AS53,0)</f>
        <v>0</v>
      </c>
      <c r="AU53" s="333">
        <f>IF(Q53="次 年 度",AS53,0)</f>
        <v>0</v>
      </c>
      <c r="AV53" s="476"/>
      <c r="AW53" s="124" t="s">
        <v>208</v>
      </c>
      <c r="AX53" s="248">
        <f t="shared" si="136"/>
        <v>0</v>
      </c>
      <c r="AY53" s="244"/>
      <c r="AZ53" s="369"/>
      <c r="BA53" s="255"/>
      <c r="BB53" s="254">
        <f t="shared" si="137"/>
        <v>0</v>
      </c>
      <c r="BC53" s="338">
        <f t="shared" si="61"/>
        <v>0</v>
      </c>
      <c r="BD53" s="332">
        <f>IF(Q53="初 年 度",BC53,0)</f>
        <v>0</v>
      </c>
      <c r="BE53" s="333">
        <f>IF(Q53="次 年 度",BC53,0)</f>
        <v>0</v>
      </c>
      <c r="BF53" s="476"/>
      <c r="BG53" s="124" t="s">
        <v>208</v>
      </c>
      <c r="BH53" s="248">
        <f t="shared" si="138"/>
        <v>0</v>
      </c>
      <c r="BI53" s="244"/>
      <c r="BJ53" s="369"/>
      <c r="BK53" s="255"/>
      <c r="BL53" s="248">
        <f t="shared" si="139"/>
        <v>0</v>
      </c>
      <c r="BM53" s="339">
        <f t="shared" si="68"/>
        <v>0</v>
      </c>
      <c r="BN53" s="335">
        <f>IF(Q53="初 年 度",BM53,0)</f>
        <v>0</v>
      </c>
      <c r="BO53" s="336">
        <f>IF(Q53="次 年 度",BM53,0)</f>
        <v>0</v>
      </c>
      <c r="BP53" s="476"/>
      <c r="BQ53" s="124" t="s">
        <v>208</v>
      </c>
      <c r="BR53" s="248">
        <f t="shared" si="140"/>
        <v>0</v>
      </c>
      <c r="BS53" s="244"/>
      <c r="BT53" s="369"/>
      <c r="BU53" s="88"/>
      <c r="BV53" s="95">
        <f t="shared" si="141"/>
        <v>0</v>
      </c>
      <c r="BW53" s="339">
        <f t="shared" si="69"/>
        <v>0</v>
      </c>
      <c r="BX53" s="335">
        <f>IF(Q53="初 年 度",BW53,0)</f>
        <v>0</v>
      </c>
      <c r="BY53" s="336">
        <f>IF(Q53="次 年 度",BW53,0)</f>
        <v>0</v>
      </c>
      <c r="BZ53" s="476"/>
      <c r="CA53" s="124" t="s">
        <v>208</v>
      </c>
      <c r="CB53" s="248">
        <f t="shared" si="142"/>
        <v>0</v>
      </c>
      <c r="CC53" s="244"/>
      <c r="CD53" s="369"/>
      <c r="CE53" s="255"/>
      <c r="CF53" s="254">
        <f t="shared" si="143"/>
        <v>0</v>
      </c>
      <c r="CG53" s="338">
        <f t="shared" si="62"/>
        <v>0</v>
      </c>
      <c r="CH53" s="332">
        <f>IF(Q53="初 年 度",CG53,0)</f>
        <v>0</v>
      </c>
      <c r="CI53" s="333">
        <f>IF(Q53="次 年 度",CG53,0)</f>
        <v>0</v>
      </c>
      <c r="CJ53" s="256">
        <f t="shared" si="144"/>
        <v>0</v>
      </c>
      <c r="CK53" s="245">
        <f t="shared" si="145"/>
        <v>0</v>
      </c>
      <c r="CL53" s="245">
        <f t="shared" si="146"/>
        <v>0</v>
      </c>
      <c r="CM53" s="247">
        <f t="shared" si="147"/>
        <v>0</v>
      </c>
      <c r="CN53" s="245">
        <f t="shared" si="148"/>
        <v>0</v>
      </c>
      <c r="CO53" s="266">
        <f t="shared" si="149"/>
        <v>0</v>
      </c>
      <c r="CP53" s="476"/>
      <c r="CQ53" s="245" t="str">
        <f>IF(CS53="","",VLOOKUP(L53,'リスト（けさない）'!$AD$3:$AE$29,2,0))</f>
        <v/>
      </c>
      <c r="CR53" s="267">
        <f t="shared" si="150"/>
        <v>0</v>
      </c>
      <c r="CS53" s="244"/>
      <c r="CT53" s="245">
        <f t="shared" si="151"/>
        <v>0</v>
      </c>
      <c r="CU53" s="255"/>
      <c r="CV53" s="245">
        <f t="shared" si="152"/>
        <v>0</v>
      </c>
      <c r="CW53" s="339">
        <f t="shared" si="70"/>
        <v>0</v>
      </c>
      <c r="CX53" s="335">
        <f>IF(Q53="初 年 度",CW53,0)</f>
        <v>0</v>
      </c>
      <c r="CY53" s="336">
        <f>IF(Q53="次 年 度",CW53,0)</f>
        <v>0</v>
      </c>
      <c r="CZ53" s="476"/>
      <c r="DA53" s="124" t="s">
        <v>208</v>
      </c>
      <c r="DB53" s="267">
        <f t="shared" si="153"/>
        <v>0</v>
      </c>
      <c r="DC53" s="244"/>
      <c r="DD53" s="369"/>
      <c r="DE53" s="255"/>
      <c r="DF53" s="254">
        <f t="shared" si="154"/>
        <v>0</v>
      </c>
      <c r="DG53" s="338">
        <f t="shared" si="64"/>
        <v>0</v>
      </c>
      <c r="DH53" s="332">
        <f>IF(Q53="初 年 度",DG53,0)</f>
        <v>0</v>
      </c>
      <c r="DI53" s="333">
        <f>IF(Q53="次 年 度",DG53,0)</f>
        <v>0</v>
      </c>
      <c r="DJ53" s="476"/>
      <c r="DK53" s="456" t="s">
        <v>208</v>
      </c>
      <c r="DL53" s="267">
        <f t="shared" si="155"/>
        <v>0</v>
      </c>
      <c r="DM53" s="244"/>
      <c r="DN53" s="369"/>
      <c r="DO53" s="255"/>
      <c r="DP53" s="248">
        <f t="shared" si="156"/>
        <v>0</v>
      </c>
      <c r="DQ53" s="339">
        <f t="shared" si="71"/>
        <v>0</v>
      </c>
      <c r="DR53" s="335">
        <f>IF(Q53="初 年 度",DQ53,0)</f>
        <v>0</v>
      </c>
      <c r="DS53" s="336">
        <f>IF(Q53="次 年 度",DQ53,0)</f>
        <v>0</v>
      </c>
      <c r="DT53" s="476"/>
      <c r="DU53" s="458" t="s">
        <v>208</v>
      </c>
      <c r="DV53" s="267">
        <f t="shared" si="157"/>
        <v>0</v>
      </c>
      <c r="DW53" s="244"/>
      <c r="DX53" s="369"/>
      <c r="DY53" s="255"/>
      <c r="DZ53" s="254">
        <f t="shared" si="158"/>
        <v>0</v>
      </c>
      <c r="EA53" s="338">
        <f t="shared" si="65"/>
        <v>0</v>
      </c>
      <c r="EB53" s="332">
        <f>IF(Q53="初 年 度",EA53,0)</f>
        <v>0</v>
      </c>
      <c r="EC53" s="333">
        <f>IF(Q53="次 年 度",EA53,0)</f>
        <v>0</v>
      </c>
      <c r="ED53" s="476"/>
      <c r="EE53" s="458" t="s">
        <v>208</v>
      </c>
      <c r="EF53" s="267">
        <f t="shared" si="159"/>
        <v>0</v>
      </c>
      <c r="EG53" s="244"/>
      <c r="EH53" s="369"/>
      <c r="EI53" s="255"/>
      <c r="EJ53" s="248">
        <f t="shared" si="160"/>
        <v>0</v>
      </c>
      <c r="EK53" s="339">
        <f t="shared" si="72"/>
        <v>0</v>
      </c>
      <c r="EL53" s="335">
        <f>IF(Q53="初 年 度",EK53,0)</f>
        <v>0</v>
      </c>
      <c r="EM53" s="336">
        <f>IF(Q53="次 年 度",EK53,0)</f>
        <v>0</v>
      </c>
      <c r="EN53" s="256">
        <f t="shared" si="161"/>
        <v>0</v>
      </c>
      <c r="EO53" s="247">
        <f t="shared" si="188"/>
        <v>0</v>
      </c>
      <c r="EP53" s="247">
        <f t="shared" si="162"/>
        <v>0</v>
      </c>
      <c r="EQ53" s="247">
        <f t="shared" si="163"/>
        <v>0</v>
      </c>
      <c r="ER53" s="247">
        <f t="shared" si="164"/>
        <v>0</v>
      </c>
      <c r="ES53" s="259">
        <f t="shared" si="165"/>
        <v>0</v>
      </c>
      <c r="ET53" s="272">
        <f t="shared" si="181"/>
        <v>0</v>
      </c>
      <c r="EU53" s="264">
        <f t="shared" si="182"/>
        <v>0</v>
      </c>
      <c r="EV53" s="247">
        <f t="shared" si="183"/>
        <v>0</v>
      </c>
      <c r="EW53" s="247">
        <f t="shared" si="184"/>
        <v>0</v>
      </c>
      <c r="EX53" s="247">
        <f t="shared" si="185"/>
        <v>0</v>
      </c>
      <c r="EY53" s="266">
        <f t="shared" si="186"/>
        <v>0</v>
      </c>
      <c r="EZ53" s="384">
        <f>IF(L53="ブルーベリー（普通栽培）",0,220)</f>
        <v>220</v>
      </c>
      <c r="FA53" s="247">
        <f>IF(L53="ブルーベリー（普通栽培）",0,T53+AD53+AN53)</f>
        <v>0</v>
      </c>
      <c r="FB53" s="247">
        <f>IF(L53="ブルーベリー（普通栽培）",0,U53+AE53+AO53)</f>
        <v>0</v>
      </c>
      <c r="FC53" s="247">
        <f t="shared" si="166"/>
        <v>0</v>
      </c>
      <c r="FD53" s="253">
        <f t="shared" si="128"/>
        <v>0</v>
      </c>
      <c r="FE53" s="247">
        <f>IF(Q53="初 年 度",FC53-GK53,0)</f>
        <v>0</v>
      </c>
      <c r="FF53" s="259">
        <f>IF(Q53="次 年 度",FC53-GK53,0)</f>
        <v>0</v>
      </c>
      <c r="FG53" s="135">
        <f t="shared" si="167"/>
        <v>0</v>
      </c>
      <c r="FH53" s="82">
        <f t="shared" si="168"/>
        <v>0</v>
      </c>
      <c r="FI53" s="82">
        <f t="shared" si="169"/>
        <v>0</v>
      </c>
      <c r="FJ53" s="129">
        <f t="shared" si="170"/>
        <v>0</v>
      </c>
      <c r="FK53" s="228">
        <f>IF(P53="課税事業者（一般課税）",INT(V53*10/110)+INT(W53*10/110),0)</f>
        <v>0</v>
      </c>
      <c r="FL53" s="277">
        <f t="shared" si="187"/>
        <v>0</v>
      </c>
      <c r="FM53" s="278">
        <f>IF(P53="課税事業者（一般課税）",INT(AG53*0.0909090909090909),0)</f>
        <v>0</v>
      </c>
      <c r="FN53" s="342">
        <f t="shared" si="46"/>
        <v>0</v>
      </c>
      <c r="FO53" s="232">
        <f>IF(P53="課税事業者（一般課税）",INT(AP53*10/110)+INT(AQ53*10/110),0)</f>
        <v>0</v>
      </c>
      <c r="FP53" s="281">
        <f t="shared" si="171"/>
        <v>0</v>
      </c>
      <c r="FQ53" s="340">
        <f>IF(P53="課税事業者（一般課税）",INT(BA53*10/110),0)</f>
        <v>0</v>
      </c>
      <c r="FR53" s="277">
        <f t="shared" si="48"/>
        <v>0</v>
      </c>
      <c r="FS53" s="230">
        <f>IF(P53="課税事業者（一般課税）",INT(BL53*10/110),0)</f>
        <v>0</v>
      </c>
      <c r="FT53" s="281">
        <f t="shared" si="49"/>
        <v>0</v>
      </c>
      <c r="FU53" s="230">
        <f>IF(P53="課税事業者（一般課税）",INT(BV53*10/110),0)</f>
        <v>0</v>
      </c>
      <c r="FV53" s="281">
        <f t="shared" si="50"/>
        <v>0</v>
      </c>
      <c r="FW53" s="230">
        <f>IF(P53="課税事業者（一般課税）",INT(CF53*10/110),0)</f>
        <v>0</v>
      </c>
      <c r="FX53" s="279">
        <f t="shared" si="51"/>
        <v>0</v>
      </c>
      <c r="FY53" s="340">
        <f>IF(P53="課税事業者（一般課税）",INT(CT53*10/110)+INT(CU53*10/110),0)</f>
        <v>0</v>
      </c>
      <c r="FZ53" s="277">
        <f t="shared" si="172"/>
        <v>0</v>
      </c>
      <c r="GA53" s="230">
        <f>IF(P53="課税事業者（一般課税）",INT(DF53*10/110),0)</f>
        <v>0</v>
      </c>
      <c r="GB53" s="279">
        <f t="shared" si="53"/>
        <v>0</v>
      </c>
      <c r="GC53" s="353">
        <f>IF(P53="課税事業者（一般課税）",INT(DP53*10/110),0)</f>
        <v>0</v>
      </c>
      <c r="GD53" s="277">
        <f t="shared" si="54"/>
        <v>0</v>
      </c>
      <c r="GE53" s="230">
        <f>IF(P53="課税事業者（一般課税）",INT(DZ53*10/110),0)</f>
        <v>0</v>
      </c>
      <c r="GF53" s="281">
        <f t="shared" si="55"/>
        <v>0</v>
      </c>
      <c r="GG53" s="353">
        <f>IF(P53="課税事業者（一般課税）",INT(EJ53*10/110),0)</f>
        <v>0</v>
      </c>
      <c r="GH53" s="281">
        <f t="shared" si="56"/>
        <v>0</v>
      </c>
      <c r="GI53" s="280">
        <f t="shared" si="173"/>
        <v>0</v>
      </c>
      <c r="GJ53" s="277">
        <f t="shared" si="174"/>
        <v>0</v>
      </c>
      <c r="GK53" s="230">
        <f>IF(P53="課税事業者（一般課税）",INT(FC53*10/110),0)</f>
        <v>0</v>
      </c>
      <c r="GL53" s="287">
        <f t="shared" si="58"/>
        <v>0</v>
      </c>
      <c r="GM53" s="694"/>
    </row>
    <row r="54" spans="1:195" ht="20.100000000000001" customHeight="1">
      <c r="A54" s="668"/>
      <c r="B54" s="522"/>
      <c r="C54" s="669"/>
      <c r="D54" s="673"/>
      <c r="E54" s="320" t="s">
        <v>135</v>
      </c>
      <c r="F54" s="675"/>
      <c r="G54" s="770"/>
      <c r="H54" s="497"/>
      <c r="I54" s="697"/>
      <c r="J54" s="699"/>
      <c r="K54" s="552"/>
      <c r="L54" s="541"/>
      <c r="M54" s="554"/>
      <c r="N54" s="447" t="e">
        <f t="shared" si="14"/>
        <v>#DIV/0!</v>
      </c>
      <c r="O54" s="690"/>
      <c r="P54" s="537"/>
      <c r="Q54" s="537"/>
      <c r="R54" s="89"/>
      <c r="S54" s="80" t="str">
        <f>IF(U54="","",VLOOKUP(L53,'リスト（けさない）'!$X$3:$Y$29,2,0))</f>
        <v/>
      </c>
      <c r="T54" s="74">
        <f t="shared" si="130"/>
        <v>0</v>
      </c>
      <c r="U54" s="89"/>
      <c r="V54" s="80">
        <f t="shared" si="178"/>
        <v>0</v>
      </c>
      <c r="W54" s="78"/>
      <c r="X54" s="83">
        <f t="shared" si="131"/>
        <v>0</v>
      </c>
      <c r="Y54" s="83">
        <f t="shared" si="179"/>
        <v>0</v>
      </c>
      <c r="Z54" s="394">
        <f>IF(Q53="初 年 度",Y54,0)</f>
        <v>0</v>
      </c>
      <c r="AA54" s="439">
        <f>IF(Q53="次 年 度",Y54,0)</f>
        <v>0</v>
      </c>
      <c r="AB54" s="477"/>
      <c r="AC54" s="125" t="s">
        <v>208</v>
      </c>
      <c r="AD54" s="74">
        <f t="shared" si="132"/>
        <v>0</v>
      </c>
      <c r="AE54" s="426"/>
      <c r="AF54" s="388"/>
      <c r="AG54" s="89"/>
      <c r="AH54" s="96">
        <f t="shared" si="133"/>
        <v>0</v>
      </c>
      <c r="AI54" s="96">
        <f>IF(AG53&gt;0,INT((AG54-FM54)/2),AF54-FM54)</f>
        <v>0</v>
      </c>
      <c r="AJ54" s="96">
        <f>IF(Q53="初 年 度",AI54,0)</f>
        <v>0</v>
      </c>
      <c r="AK54" s="99">
        <f>IF(Q53="次 年 度",AI54,0)</f>
        <v>0</v>
      </c>
      <c r="AL54" s="89"/>
      <c r="AM54" s="80" t="str">
        <f>IF(AO54="","",VLOOKUP(L53,'リスト（けさない）'!$AA$3:$AB$29,2,0))</f>
        <v/>
      </c>
      <c r="AN54" s="96">
        <f t="shared" si="134"/>
        <v>0</v>
      </c>
      <c r="AO54" s="426"/>
      <c r="AP54" s="107">
        <f t="shared" si="180"/>
        <v>0</v>
      </c>
      <c r="AQ54" s="89"/>
      <c r="AR54" s="111">
        <f t="shared" si="135"/>
        <v>0</v>
      </c>
      <c r="AS54" s="334">
        <f t="shared" si="67"/>
        <v>0</v>
      </c>
      <c r="AT54" s="334">
        <f>IF(Q53="初 年 度",AS54,0)</f>
        <v>0</v>
      </c>
      <c r="AU54" s="337">
        <f>IF(Q53="次 年 度",AS54,0)</f>
        <v>0</v>
      </c>
      <c r="AV54" s="477"/>
      <c r="AW54" s="125" t="s">
        <v>208</v>
      </c>
      <c r="AX54" s="96">
        <f t="shared" si="136"/>
        <v>0</v>
      </c>
      <c r="AY54" s="100"/>
      <c r="AZ54" s="370"/>
      <c r="BA54" s="89"/>
      <c r="BB54" s="96">
        <f t="shared" si="137"/>
        <v>0</v>
      </c>
      <c r="BC54" s="80">
        <f t="shared" si="61"/>
        <v>0</v>
      </c>
      <c r="BD54" s="83">
        <f>IF(Q53="初 年 度",BC54,0)</f>
        <v>0</v>
      </c>
      <c r="BE54" s="120">
        <f>IF(Q53="次 年 度",BC54,0)</f>
        <v>0</v>
      </c>
      <c r="BF54" s="477"/>
      <c r="BG54" s="125" t="s">
        <v>208</v>
      </c>
      <c r="BH54" s="96">
        <f t="shared" si="138"/>
        <v>0</v>
      </c>
      <c r="BI54" s="100"/>
      <c r="BJ54" s="370"/>
      <c r="BK54" s="89"/>
      <c r="BL54" s="96">
        <f t="shared" si="139"/>
        <v>0</v>
      </c>
      <c r="BM54" s="83">
        <f t="shared" si="68"/>
        <v>0</v>
      </c>
      <c r="BN54" s="83">
        <f>IF(Q53="初 年 度",BM54,0)</f>
        <v>0</v>
      </c>
      <c r="BO54" s="120">
        <f>IF(Q53="次 年 度",BM54,0)</f>
        <v>0</v>
      </c>
      <c r="BP54" s="477"/>
      <c r="BQ54" s="125" t="s">
        <v>208</v>
      </c>
      <c r="BR54" s="96">
        <f t="shared" si="140"/>
        <v>0</v>
      </c>
      <c r="BS54" s="100"/>
      <c r="BT54" s="370"/>
      <c r="BU54" s="89"/>
      <c r="BV54" s="96">
        <f t="shared" si="141"/>
        <v>0</v>
      </c>
      <c r="BW54" s="83">
        <f t="shared" si="69"/>
        <v>0</v>
      </c>
      <c r="BX54" s="83">
        <f>IF(Q53="初 年 度",BW54,0)</f>
        <v>0</v>
      </c>
      <c r="BY54" s="120">
        <f>IF(Q53="次 年 度",BW54,0)</f>
        <v>0</v>
      </c>
      <c r="BZ54" s="477"/>
      <c r="CA54" s="125" t="s">
        <v>208</v>
      </c>
      <c r="CB54" s="96">
        <f t="shared" si="142"/>
        <v>0</v>
      </c>
      <c r="CC54" s="100"/>
      <c r="CD54" s="370"/>
      <c r="CE54" s="89"/>
      <c r="CF54" s="96">
        <f t="shared" si="143"/>
        <v>0</v>
      </c>
      <c r="CG54" s="83">
        <f t="shared" si="62"/>
        <v>0</v>
      </c>
      <c r="CH54" s="83">
        <f>IF(Q53="初 年 度",CG54,0)</f>
        <v>0</v>
      </c>
      <c r="CI54" s="120">
        <f>IF(Q53="次 年 度",CG54,0)</f>
        <v>0</v>
      </c>
      <c r="CJ54" s="71">
        <f t="shared" si="144"/>
        <v>0</v>
      </c>
      <c r="CK54" s="80">
        <f t="shared" si="145"/>
        <v>0</v>
      </c>
      <c r="CL54" s="80">
        <f t="shared" si="146"/>
        <v>0</v>
      </c>
      <c r="CM54" s="83">
        <f t="shared" si="147"/>
        <v>0</v>
      </c>
      <c r="CN54" s="80">
        <f t="shared" si="148"/>
        <v>0</v>
      </c>
      <c r="CO54" s="130">
        <f t="shared" si="149"/>
        <v>0</v>
      </c>
      <c r="CP54" s="477"/>
      <c r="CQ54" s="80" t="str">
        <f>IF(CS54="","",VLOOKUP(L53,'リスト（けさない）'!$AD$3:$AE$29,2,0))</f>
        <v/>
      </c>
      <c r="CR54" s="74">
        <f t="shared" si="150"/>
        <v>0</v>
      </c>
      <c r="CS54" s="100"/>
      <c r="CT54" s="80">
        <f t="shared" si="151"/>
        <v>0</v>
      </c>
      <c r="CU54" s="89"/>
      <c r="CV54" s="80">
        <f t="shared" si="152"/>
        <v>0</v>
      </c>
      <c r="CW54" s="80">
        <f t="shared" si="70"/>
        <v>0</v>
      </c>
      <c r="CX54" s="83">
        <f>IF(Q53="初 年 度",CW54,0)</f>
        <v>0</v>
      </c>
      <c r="CY54" s="120">
        <f>IF(Q53="次 年 度",CW54,0)</f>
        <v>0</v>
      </c>
      <c r="CZ54" s="477"/>
      <c r="DA54" s="125" t="s">
        <v>208</v>
      </c>
      <c r="DB54" s="74">
        <f t="shared" si="153"/>
        <v>0</v>
      </c>
      <c r="DC54" s="100"/>
      <c r="DD54" s="370"/>
      <c r="DE54" s="89"/>
      <c r="DF54" s="96">
        <f t="shared" si="154"/>
        <v>0</v>
      </c>
      <c r="DG54" s="83">
        <f t="shared" si="64"/>
        <v>0</v>
      </c>
      <c r="DH54" s="83">
        <f>IF(Q53="初 年 度",DG54,0)</f>
        <v>0</v>
      </c>
      <c r="DI54" s="120">
        <f>IF(Q53="次 年 度",DG54,0)</f>
        <v>0</v>
      </c>
      <c r="DJ54" s="477"/>
      <c r="DK54" s="125" t="s">
        <v>208</v>
      </c>
      <c r="DL54" s="74">
        <f t="shared" si="155"/>
        <v>0</v>
      </c>
      <c r="DM54" s="100"/>
      <c r="DN54" s="370"/>
      <c r="DO54" s="89"/>
      <c r="DP54" s="96">
        <f t="shared" si="156"/>
        <v>0</v>
      </c>
      <c r="DQ54" s="83">
        <f t="shared" si="71"/>
        <v>0</v>
      </c>
      <c r="DR54" s="83">
        <f>IF(Q53="初 年 度",DQ54,0)</f>
        <v>0</v>
      </c>
      <c r="DS54" s="120">
        <f>IF(Q53="次 年 度",DQ54,0)</f>
        <v>0</v>
      </c>
      <c r="DT54" s="477"/>
      <c r="DU54" s="125" t="s">
        <v>208</v>
      </c>
      <c r="DV54" s="74">
        <f t="shared" si="157"/>
        <v>0</v>
      </c>
      <c r="DW54" s="100"/>
      <c r="DX54" s="370"/>
      <c r="DY54" s="89"/>
      <c r="DZ54" s="96">
        <f t="shared" si="158"/>
        <v>0</v>
      </c>
      <c r="EA54" s="83">
        <f t="shared" si="65"/>
        <v>0</v>
      </c>
      <c r="EB54" s="83">
        <f>IF(Q53="初 年 度",EA54,0)</f>
        <v>0</v>
      </c>
      <c r="EC54" s="120">
        <f>IF(Q53="次 年 度",EA54,0)</f>
        <v>0</v>
      </c>
      <c r="ED54" s="477"/>
      <c r="EE54" s="125" t="s">
        <v>208</v>
      </c>
      <c r="EF54" s="74">
        <f t="shared" si="159"/>
        <v>0</v>
      </c>
      <c r="EG54" s="100"/>
      <c r="EH54" s="370"/>
      <c r="EI54" s="89"/>
      <c r="EJ54" s="96">
        <f t="shared" si="160"/>
        <v>0</v>
      </c>
      <c r="EK54" s="83">
        <f t="shared" si="72"/>
        <v>0</v>
      </c>
      <c r="EL54" s="83">
        <f>IF(Q53="初 年 度",EK54,0)</f>
        <v>0</v>
      </c>
      <c r="EM54" s="120">
        <f>IF(Q53="次 年 度",EK54,0)</f>
        <v>0</v>
      </c>
      <c r="EN54" s="71">
        <f t="shared" si="161"/>
        <v>0</v>
      </c>
      <c r="EO54" s="83">
        <f t="shared" si="188"/>
        <v>0</v>
      </c>
      <c r="EP54" s="83">
        <f t="shared" si="162"/>
        <v>0</v>
      </c>
      <c r="EQ54" s="83">
        <f t="shared" si="163"/>
        <v>0</v>
      </c>
      <c r="ER54" s="83">
        <f t="shared" si="164"/>
        <v>0</v>
      </c>
      <c r="ES54" s="120">
        <f t="shared" si="165"/>
        <v>0</v>
      </c>
      <c r="ET54" s="136">
        <f t="shared" si="181"/>
        <v>0</v>
      </c>
      <c r="EU54" s="122">
        <f t="shared" si="182"/>
        <v>0</v>
      </c>
      <c r="EV54" s="83">
        <f t="shared" si="183"/>
        <v>0</v>
      </c>
      <c r="EW54" s="83">
        <f t="shared" si="184"/>
        <v>0</v>
      </c>
      <c r="EX54" s="83">
        <f t="shared" si="185"/>
        <v>0</v>
      </c>
      <c r="EY54" s="130">
        <f t="shared" si="186"/>
        <v>0</v>
      </c>
      <c r="EZ54" s="71">
        <f>IF(L53="ブルーベリー（普通栽培）",0,220)</f>
        <v>220</v>
      </c>
      <c r="FA54" s="80">
        <f>IF(L53="ブルーベリー（普通栽培）",0,T54+AD54+AN54)</f>
        <v>0</v>
      </c>
      <c r="FB54" s="83">
        <f>IF(L53="ブルーベリー（普通栽培）",0,U54+AE54+AO54)</f>
        <v>0</v>
      </c>
      <c r="FC54" s="83">
        <f t="shared" si="166"/>
        <v>0</v>
      </c>
      <c r="FD54" s="83">
        <f t="shared" si="128"/>
        <v>0</v>
      </c>
      <c r="FE54" s="239">
        <f>IF(Q53="初 年 度",FC54-GK54,0)</f>
        <v>0</v>
      </c>
      <c r="FF54" s="240">
        <f>IF(Q53="次 年 度",FC54-GK54,0)</f>
        <v>0</v>
      </c>
      <c r="FG54" s="136">
        <f t="shared" si="167"/>
        <v>0</v>
      </c>
      <c r="FH54" s="83">
        <f t="shared" si="168"/>
        <v>0</v>
      </c>
      <c r="FI54" s="83">
        <f t="shared" si="169"/>
        <v>0</v>
      </c>
      <c r="FJ54" s="130">
        <f t="shared" si="170"/>
        <v>0</v>
      </c>
      <c r="FK54" s="314">
        <f>IF(P53="課税事業者（一般課税）",INT(V54*10/110)+INT(W54*10/110),0)</f>
        <v>0</v>
      </c>
      <c r="FL54" s="92">
        <f t="shared" si="187"/>
        <v>0</v>
      </c>
      <c r="FM54" s="102">
        <f>IF(P53="課税事業者（一般課税）",INT(AG54*0.0909090909090909),0)</f>
        <v>0</v>
      </c>
      <c r="FN54" s="343">
        <f t="shared" si="46"/>
        <v>0</v>
      </c>
      <c r="FO54" s="350">
        <f>IF(P53="課税事業者（一般課税）",INT(AP54*10/110)+INT(AQ54*10/110),0)</f>
        <v>0</v>
      </c>
      <c r="FP54" s="115">
        <f t="shared" si="171"/>
        <v>0</v>
      </c>
      <c r="FQ54" s="347">
        <f>IF(P53="課税事業者（一般課税）",INT(BA54*10/110),0)</f>
        <v>0</v>
      </c>
      <c r="FR54" s="92">
        <f t="shared" si="48"/>
        <v>0</v>
      </c>
      <c r="FS54" s="355">
        <f>IF(P53="課税事業者（一般課税）",INT(BL54*10/110),0)</f>
        <v>0</v>
      </c>
      <c r="FT54" s="105">
        <f t="shared" si="49"/>
        <v>0</v>
      </c>
      <c r="FU54" s="355">
        <f>IF(P53="課税事業者（一般課税）",INT(BV54*10/110),0)</f>
        <v>0</v>
      </c>
      <c r="FV54" s="115">
        <f t="shared" si="50"/>
        <v>0</v>
      </c>
      <c r="FW54" s="355">
        <f>IF(P53="課税事業者（一般課税）",INT(CF54*10/110),0)</f>
        <v>0</v>
      </c>
      <c r="FX54" s="105">
        <f t="shared" si="51"/>
        <v>0</v>
      </c>
      <c r="FY54" s="347">
        <f>IF(P53="課税事業者（一般課税）",INT(CT54*10/110)+INT(CU54*10/110),0)</f>
        <v>0</v>
      </c>
      <c r="FZ54" s="92">
        <f t="shared" si="172"/>
        <v>0</v>
      </c>
      <c r="GA54" s="355">
        <f>IF(P53="課税事業者（一般課税）",INT(DF54*10/110),0)</f>
        <v>0</v>
      </c>
      <c r="GB54" s="105">
        <f t="shared" si="53"/>
        <v>0</v>
      </c>
      <c r="GC54" s="354">
        <f>IF(P53="課税事業者（一般課税）",INT(DL54*10/110),0)</f>
        <v>0</v>
      </c>
      <c r="GD54" s="92">
        <f t="shared" si="54"/>
        <v>0</v>
      </c>
      <c r="GE54" s="355">
        <f>IF(P53="課税事業者（一般課税）",INT(DZ54*10/110),0)</f>
        <v>0</v>
      </c>
      <c r="GF54" s="115">
        <f t="shared" si="55"/>
        <v>0</v>
      </c>
      <c r="GG54" s="354">
        <f>IF(P53="課税事業者（一般課税）",INT(EJ54*10/110),0)</f>
        <v>0</v>
      </c>
      <c r="GH54" s="115">
        <f t="shared" si="56"/>
        <v>0</v>
      </c>
      <c r="GI54" s="113">
        <f t="shared" si="173"/>
        <v>0</v>
      </c>
      <c r="GJ54" s="92">
        <f t="shared" si="174"/>
        <v>0</v>
      </c>
      <c r="GK54" s="355">
        <f>IF(P53="課税事業者（一般課税）",INT(FC54*10/110),0)</f>
        <v>0</v>
      </c>
      <c r="GL54" s="140">
        <f t="shared" si="58"/>
        <v>0</v>
      </c>
      <c r="GM54" s="695"/>
    </row>
    <row r="55" spans="1:195" ht="20.100000000000001" customHeight="1">
      <c r="A55" s="667" t="str">
        <f t="shared" ref="A55" si="192">+A53</f>
        <v>北海道</v>
      </c>
      <c r="B55" s="521"/>
      <c r="C55" s="629">
        <f t="shared" si="59"/>
        <v>21</v>
      </c>
      <c r="D55" s="685"/>
      <c r="E55" s="317" t="s">
        <v>253</v>
      </c>
      <c r="F55" s="680"/>
      <c r="G55" s="767">
        <f>+'申請用入力(①本体) '!G55:G56</f>
        <v>0</v>
      </c>
      <c r="H55" s="697"/>
      <c r="I55" s="543"/>
      <c r="J55" s="698"/>
      <c r="K55" s="701"/>
      <c r="L55" s="683"/>
      <c r="M55" s="761"/>
      <c r="N55" s="448" t="e">
        <f t="shared" si="14"/>
        <v>#DIV/0!</v>
      </c>
      <c r="O55" s="689" t="str">
        <f>IF(L55="","",VLOOKUP(L55,'リスト（けさない）'!$Q$3:$R$29,2,0))</f>
        <v/>
      </c>
      <c r="P55" s="700"/>
      <c r="Q55" s="700"/>
      <c r="R55" s="460"/>
      <c r="S55" s="251" t="str">
        <f>IF(U55="","",VLOOKUP(L55,'リスト（けさない）'!$X$3:$Y$29,2,0))</f>
        <v/>
      </c>
      <c r="T55" s="249">
        <f t="shared" si="130"/>
        <v>0</v>
      </c>
      <c r="U55" s="260"/>
      <c r="V55" s="251">
        <f t="shared" si="178"/>
        <v>0</v>
      </c>
      <c r="W55" s="252"/>
      <c r="X55" s="253">
        <f t="shared" si="131"/>
        <v>0</v>
      </c>
      <c r="Y55" s="253">
        <f t="shared" si="179"/>
        <v>0</v>
      </c>
      <c r="Z55" s="332">
        <f>IF(Q55="初 年 度",Y55,0)</f>
        <v>0</v>
      </c>
      <c r="AA55" s="438">
        <f>IF(Q55="次 年 度",Y55,0)</f>
        <v>0</v>
      </c>
      <c r="AB55" s="478"/>
      <c r="AC55" s="73" t="s">
        <v>208</v>
      </c>
      <c r="AD55" s="249">
        <f t="shared" si="132"/>
        <v>0</v>
      </c>
      <c r="AE55" s="427"/>
      <c r="AF55" s="388"/>
      <c r="AG55" s="260"/>
      <c r="AH55" s="254">
        <f t="shared" si="133"/>
        <v>0</v>
      </c>
      <c r="AI55" s="339">
        <f>IF(AG55&gt;0,INT((AG55-FM55)/2),AF55-FM55)</f>
        <v>0</v>
      </c>
      <c r="AJ55" s="335">
        <f>IF(Q55="初 年 度",AI55,0)</f>
        <v>0</v>
      </c>
      <c r="AK55" s="336">
        <f>IF(Q55="次 年 度",AI55,0)</f>
        <v>0</v>
      </c>
      <c r="AL55" s="460"/>
      <c r="AM55" s="251" t="str">
        <f>IF(AO55="","",VLOOKUP(L55,'リスト（けさない）'!$AA$3:$AB$29,2,0))</f>
        <v/>
      </c>
      <c r="AN55" s="254">
        <f t="shared" si="134"/>
        <v>0</v>
      </c>
      <c r="AO55" s="427"/>
      <c r="AP55" s="261">
        <f t="shared" si="180"/>
        <v>0</v>
      </c>
      <c r="AQ55" s="260"/>
      <c r="AR55" s="262">
        <f t="shared" si="135"/>
        <v>0</v>
      </c>
      <c r="AS55" s="338">
        <f t="shared" si="67"/>
        <v>0</v>
      </c>
      <c r="AT55" s="332">
        <f>IF(Q55="初 年 度",AS55,0)</f>
        <v>0</v>
      </c>
      <c r="AU55" s="333">
        <f>IF(Q55="次 年 度",AS55,0)</f>
        <v>0</v>
      </c>
      <c r="AV55" s="478"/>
      <c r="AW55" s="73" t="s">
        <v>208</v>
      </c>
      <c r="AX55" s="254">
        <f t="shared" si="136"/>
        <v>0</v>
      </c>
      <c r="AY55" s="250"/>
      <c r="AZ55" s="369"/>
      <c r="BA55" s="260"/>
      <c r="BB55" s="254">
        <f t="shared" si="137"/>
        <v>0</v>
      </c>
      <c r="BC55" s="338">
        <f t="shared" si="61"/>
        <v>0</v>
      </c>
      <c r="BD55" s="332">
        <f>IF(Q55="初 年 度",BC55,0)</f>
        <v>0</v>
      </c>
      <c r="BE55" s="333">
        <f>IF(Q55="次 年 度",BC55,0)</f>
        <v>0</v>
      </c>
      <c r="BF55" s="478"/>
      <c r="BG55" s="73" t="s">
        <v>208</v>
      </c>
      <c r="BH55" s="254">
        <f t="shared" si="138"/>
        <v>0</v>
      </c>
      <c r="BI55" s="250"/>
      <c r="BJ55" s="369"/>
      <c r="BK55" s="260"/>
      <c r="BL55" s="254">
        <f t="shared" si="139"/>
        <v>0</v>
      </c>
      <c r="BM55" s="339">
        <f t="shared" si="68"/>
        <v>0</v>
      </c>
      <c r="BN55" s="335">
        <f>IF(Q55="初 年 度",BM55,0)</f>
        <v>0</v>
      </c>
      <c r="BO55" s="336">
        <f>IF(Q55="次 年 度",BM55,0)</f>
        <v>0</v>
      </c>
      <c r="BP55" s="478"/>
      <c r="BQ55" s="73" t="s">
        <v>208</v>
      </c>
      <c r="BR55" s="254">
        <f t="shared" si="140"/>
        <v>0</v>
      </c>
      <c r="BS55" s="250"/>
      <c r="BT55" s="369"/>
      <c r="BU55" s="90"/>
      <c r="BV55" s="97">
        <f t="shared" si="141"/>
        <v>0</v>
      </c>
      <c r="BW55" s="339">
        <f t="shared" si="69"/>
        <v>0</v>
      </c>
      <c r="BX55" s="335">
        <f>IF(Q55="初 年 度",BW55,0)</f>
        <v>0</v>
      </c>
      <c r="BY55" s="336">
        <f>IF(Q55="次 年 度",BW55,0)</f>
        <v>0</v>
      </c>
      <c r="BZ55" s="478"/>
      <c r="CA55" s="73" t="s">
        <v>208</v>
      </c>
      <c r="CB55" s="254">
        <f t="shared" si="142"/>
        <v>0</v>
      </c>
      <c r="CC55" s="250"/>
      <c r="CD55" s="369"/>
      <c r="CE55" s="260"/>
      <c r="CF55" s="254">
        <f t="shared" si="143"/>
        <v>0</v>
      </c>
      <c r="CG55" s="338">
        <f t="shared" si="62"/>
        <v>0</v>
      </c>
      <c r="CH55" s="332">
        <f>IF(Q55="初 年 度",CG55,0)</f>
        <v>0</v>
      </c>
      <c r="CI55" s="333">
        <f>IF(Q55="次 年 度",CG55,0)</f>
        <v>0</v>
      </c>
      <c r="CJ55" s="242">
        <f t="shared" si="144"/>
        <v>0</v>
      </c>
      <c r="CK55" s="251">
        <f t="shared" si="145"/>
        <v>0</v>
      </c>
      <c r="CL55" s="251">
        <f t="shared" si="146"/>
        <v>0</v>
      </c>
      <c r="CM55" s="253">
        <f t="shared" si="147"/>
        <v>0</v>
      </c>
      <c r="CN55" s="251">
        <f t="shared" si="148"/>
        <v>0</v>
      </c>
      <c r="CO55" s="268">
        <f t="shared" si="149"/>
        <v>0</v>
      </c>
      <c r="CP55" s="478"/>
      <c r="CQ55" s="251" t="str">
        <f>IF(CS55="","",VLOOKUP(L55,'リスト（けさない）'!$AD$3:$AE$29,2,0))</f>
        <v/>
      </c>
      <c r="CR55" s="249">
        <f t="shared" si="150"/>
        <v>0</v>
      </c>
      <c r="CS55" s="250"/>
      <c r="CT55" s="251">
        <f t="shared" si="151"/>
        <v>0</v>
      </c>
      <c r="CU55" s="260"/>
      <c r="CV55" s="251">
        <f t="shared" si="152"/>
        <v>0</v>
      </c>
      <c r="CW55" s="339">
        <f t="shared" si="70"/>
        <v>0</v>
      </c>
      <c r="CX55" s="335">
        <f>IF(Q55="初 年 度",CW55,0)</f>
        <v>0</v>
      </c>
      <c r="CY55" s="336">
        <f>IF(Q55="次 年 度",CW55,0)</f>
        <v>0</v>
      </c>
      <c r="CZ55" s="478"/>
      <c r="DA55" s="73" t="s">
        <v>208</v>
      </c>
      <c r="DB55" s="249">
        <f t="shared" si="153"/>
        <v>0</v>
      </c>
      <c r="DC55" s="250"/>
      <c r="DD55" s="369"/>
      <c r="DE55" s="260"/>
      <c r="DF55" s="254">
        <f t="shared" si="154"/>
        <v>0</v>
      </c>
      <c r="DG55" s="338">
        <f t="shared" si="64"/>
        <v>0</v>
      </c>
      <c r="DH55" s="332">
        <f>IF(Q55="初 年 度",DG55,0)</f>
        <v>0</v>
      </c>
      <c r="DI55" s="333">
        <f>IF(Q55="次 年 度",DG55,0)</f>
        <v>0</v>
      </c>
      <c r="DJ55" s="478"/>
      <c r="DK55" s="456" t="s">
        <v>208</v>
      </c>
      <c r="DL55" s="249">
        <f t="shared" si="155"/>
        <v>0</v>
      </c>
      <c r="DM55" s="250"/>
      <c r="DN55" s="369"/>
      <c r="DO55" s="260"/>
      <c r="DP55" s="254">
        <f t="shared" si="156"/>
        <v>0</v>
      </c>
      <c r="DQ55" s="339">
        <f t="shared" si="71"/>
        <v>0</v>
      </c>
      <c r="DR55" s="335">
        <f>IF(Q55="初 年 度",DQ55,0)</f>
        <v>0</v>
      </c>
      <c r="DS55" s="336">
        <f>IF(Q55="次 年 度",DQ55,0)</f>
        <v>0</v>
      </c>
      <c r="DT55" s="478"/>
      <c r="DU55" s="456" t="s">
        <v>208</v>
      </c>
      <c r="DV55" s="249">
        <f t="shared" si="157"/>
        <v>0</v>
      </c>
      <c r="DW55" s="250"/>
      <c r="DX55" s="369"/>
      <c r="DY55" s="260"/>
      <c r="DZ55" s="254">
        <f t="shared" si="158"/>
        <v>0</v>
      </c>
      <c r="EA55" s="338">
        <f t="shared" si="65"/>
        <v>0</v>
      </c>
      <c r="EB55" s="332">
        <f>IF(Q55="初 年 度",EA55,0)</f>
        <v>0</v>
      </c>
      <c r="EC55" s="333">
        <f>IF(Q55="次 年 度",EA55,0)</f>
        <v>0</v>
      </c>
      <c r="ED55" s="478"/>
      <c r="EE55" s="456" t="s">
        <v>208</v>
      </c>
      <c r="EF55" s="249">
        <f t="shared" si="159"/>
        <v>0</v>
      </c>
      <c r="EG55" s="250"/>
      <c r="EH55" s="369"/>
      <c r="EI55" s="260"/>
      <c r="EJ55" s="254">
        <f t="shared" si="160"/>
        <v>0</v>
      </c>
      <c r="EK55" s="339">
        <f t="shared" si="72"/>
        <v>0</v>
      </c>
      <c r="EL55" s="335">
        <f>IF(Q55="初 年 度",EK55,0)</f>
        <v>0</v>
      </c>
      <c r="EM55" s="336">
        <f>IF(Q55="次 年 度",EK55,0)</f>
        <v>0</v>
      </c>
      <c r="EN55" s="242">
        <f t="shared" si="161"/>
        <v>0</v>
      </c>
      <c r="EO55" s="253">
        <f t="shared" si="188"/>
        <v>0</v>
      </c>
      <c r="EP55" s="253">
        <f t="shared" si="162"/>
        <v>0</v>
      </c>
      <c r="EQ55" s="253">
        <f t="shared" si="163"/>
        <v>0</v>
      </c>
      <c r="ER55" s="253">
        <f t="shared" si="164"/>
        <v>0</v>
      </c>
      <c r="ES55" s="263">
        <f t="shared" si="165"/>
        <v>0</v>
      </c>
      <c r="ET55" s="276">
        <f t="shared" si="181"/>
        <v>0</v>
      </c>
      <c r="EU55" s="265">
        <f t="shared" si="182"/>
        <v>0</v>
      </c>
      <c r="EV55" s="253">
        <f t="shared" si="183"/>
        <v>0</v>
      </c>
      <c r="EW55" s="253">
        <f t="shared" si="184"/>
        <v>0</v>
      </c>
      <c r="EX55" s="251">
        <f t="shared" si="185"/>
        <v>0</v>
      </c>
      <c r="EY55" s="268">
        <f t="shared" si="186"/>
        <v>0</v>
      </c>
      <c r="EZ55" s="383">
        <f>IF(L55="ブルーベリー（普通栽培）",0,220)</f>
        <v>220</v>
      </c>
      <c r="FA55" s="247">
        <f>IF(L55="ブルーベリー（普通栽培）",0,T55+AD55+AN55)</f>
        <v>0</v>
      </c>
      <c r="FB55" s="247">
        <f>IF(L55="ブルーベリー（普通栽培）",0,U55+AE55+AO55)</f>
        <v>0</v>
      </c>
      <c r="FC55" s="253">
        <f t="shared" si="166"/>
        <v>0</v>
      </c>
      <c r="FD55" s="253">
        <f t="shared" si="128"/>
        <v>0</v>
      </c>
      <c r="FE55" s="253">
        <f>IF(Q55="初 年 度",FC55-GK55,0)</f>
        <v>0</v>
      </c>
      <c r="FF55" s="263">
        <f>IF(Q55="次 年 度",FC55-GK55,0)</f>
        <v>0</v>
      </c>
      <c r="FG55" s="137">
        <f t="shared" si="167"/>
        <v>0</v>
      </c>
      <c r="FH55" s="84">
        <f t="shared" si="168"/>
        <v>0</v>
      </c>
      <c r="FI55" s="84">
        <f t="shared" si="169"/>
        <v>0</v>
      </c>
      <c r="FJ55" s="131">
        <f t="shared" si="170"/>
        <v>0</v>
      </c>
      <c r="FK55" s="228">
        <f>IF(P55="課税事業者（一般課税）",INT(V55*10/110)+INT(W55*10/110),0)</f>
        <v>0</v>
      </c>
      <c r="FL55" s="282">
        <f t="shared" si="187"/>
        <v>0</v>
      </c>
      <c r="FM55" s="283">
        <f>IF(P55="課税事業者（一般課税）",INT(AG55*0.0909090909090909),0)</f>
        <v>0</v>
      </c>
      <c r="FN55" s="344">
        <f t="shared" si="46"/>
        <v>0</v>
      </c>
      <c r="FO55" s="232">
        <f>IF(P55="課税事業者（一般課税）",INT(AP55*10/110)+INT(AQ55*10/110),0)</f>
        <v>0</v>
      </c>
      <c r="FP55" s="286">
        <f t="shared" si="171"/>
        <v>0</v>
      </c>
      <c r="FQ55" s="340">
        <f>IF(P55="課税事業者（一般課税）",INT(BA55*10/110),0)</f>
        <v>0</v>
      </c>
      <c r="FR55" s="282">
        <f t="shared" si="48"/>
        <v>0</v>
      </c>
      <c r="FS55" s="230">
        <f>IF(P55="課税事業者（一般課税）",INT(BL55*10/110),0)</f>
        <v>0</v>
      </c>
      <c r="FT55" s="284">
        <f t="shared" si="49"/>
        <v>0</v>
      </c>
      <c r="FU55" s="230">
        <f>IF(P55="課税事業者（一般課税）",INT(BV55*10/110),0)</f>
        <v>0</v>
      </c>
      <c r="FV55" s="286">
        <f t="shared" si="50"/>
        <v>0</v>
      </c>
      <c r="FW55" s="230">
        <f>IF(P55="課税事業者（一般課税）",INT(CF55*10/110),0)</f>
        <v>0</v>
      </c>
      <c r="FX55" s="284">
        <f t="shared" si="51"/>
        <v>0</v>
      </c>
      <c r="FY55" s="340">
        <f>IF(P55="課税事業者（一般課税）",INT(CT55*10/110)+INT(CU55*10/110),0)</f>
        <v>0</v>
      </c>
      <c r="FZ55" s="282">
        <f t="shared" si="172"/>
        <v>0</v>
      </c>
      <c r="GA55" s="230">
        <f>IF(P55="課税事業者（一般課税）",INT(DF55*10/110),0)</f>
        <v>0</v>
      </c>
      <c r="GB55" s="284">
        <f t="shared" si="53"/>
        <v>0</v>
      </c>
      <c r="GC55" s="353">
        <f>IF(P55="課税事業者（一般課税）",INT(DP55*10/110),0)</f>
        <v>0</v>
      </c>
      <c r="GD55" s="282">
        <f t="shared" si="54"/>
        <v>0</v>
      </c>
      <c r="GE55" s="230">
        <f>IF(P55="課税事業者（一般課税）",INT(DZ55*10/110),0)</f>
        <v>0</v>
      </c>
      <c r="GF55" s="286">
        <f t="shared" si="55"/>
        <v>0</v>
      </c>
      <c r="GG55" s="353">
        <f>IF(P55="課税事業者（一般課税）",INT(EJ55*10/110),0)</f>
        <v>0</v>
      </c>
      <c r="GH55" s="286">
        <f t="shared" si="56"/>
        <v>0</v>
      </c>
      <c r="GI55" s="285">
        <f t="shared" si="173"/>
        <v>0</v>
      </c>
      <c r="GJ55" s="282">
        <f t="shared" si="174"/>
        <v>0</v>
      </c>
      <c r="GK55" s="230">
        <f>IF(P55="課税事業者（一般課税）",INT(FC55*10/110),0)</f>
        <v>0</v>
      </c>
      <c r="GL55" s="288">
        <f t="shared" si="58"/>
        <v>0</v>
      </c>
      <c r="GM55" s="694"/>
    </row>
    <row r="56" spans="1:195" ht="20.100000000000001" customHeight="1">
      <c r="A56" s="668"/>
      <c r="B56" s="522"/>
      <c r="C56" s="669"/>
      <c r="D56" s="673"/>
      <c r="E56" s="322" t="s">
        <v>135</v>
      </c>
      <c r="F56" s="675"/>
      <c r="G56" s="770"/>
      <c r="H56" s="497"/>
      <c r="I56" s="697"/>
      <c r="J56" s="699"/>
      <c r="K56" s="552"/>
      <c r="L56" s="541"/>
      <c r="M56" s="554"/>
      <c r="N56" s="447" t="e">
        <f t="shared" si="14"/>
        <v>#DIV/0!</v>
      </c>
      <c r="O56" s="690"/>
      <c r="P56" s="537"/>
      <c r="Q56" s="537"/>
      <c r="R56" s="91"/>
      <c r="S56" s="80" t="str">
        <f>IF(U56="","",VLOOKUP(L55,'リスト（けさない）'!$X$3:$Y$29,2,0))</f>
        <v/>
      </c>
      <c r="T56" s="75">
        <f t="shared" si="130"/>
        <v>0</v>
      </c>
      <c r="U56" s="91"/>
      <c r="V56" s="81">
        <f t="shared" si="178"/>
        <v>0</v>
      </c>
      <c r="W56" s="79"/>
      <c r="X56" s="85">
        <f t="shared" si="131"/>
        <v>0</v>
      </c>
      <c r="Y56" s="83">
        <f t="shared" si="179"/>
        <v>0</v>
      </c>
      <c r="Z56" s="394">
        <f>IF(Q55="初 年 度",Y56,0)</f>
        <v>0</v>
      </c>
      <c r="AA56" s="439">
        <f>IF(Q55="次 年 度",Y56,0)</f>
        <v>0</v>
      </c>
      <c r="AB56" s="475"/>
      <c r="AC56" s="126" t="s">
        <v>208</v>
      </c>
      <c r="AD56" s="75">
        <f t="shared" si="132"/>
        <v>0</v>
      </c>
      <c r="AE56" s="424"/>
      <c r="AF56" s="388"/>
      <c r="AG56" s="91"/>
      <c r="AH56" s="94">
        <f t="shared" si="133"/>
        <v>0</v>
      </c>
      <c r="AI56" s="96">
        <f>IF(AG55&gt;0,INT((AG56-FM56)/2),AF56-FM56)</f>
        <v>0</v>
      </c>
      <c r="AJ56" s="96">
        <f>IF(Q55="初 年 度",AI56,0)</f>
        <v>0</v>
      </c>
      <c r="AK56" s="99">
        <f>IF(Q55="次 年 度",AI56,0)</f>
        <v>0</v>
      </c>
      <c r="AL56" s="91"/>
      <c r="AM56" s="81" t="str">
        <f>IF(AO56="","",VLOOKUP(L55,'リスト（けさない）'!$AA$3:$AB$29,2,0))</f>
        <v/>
      </c>
      <c r="AN56" s="94">
        <f t="shared" si="134"/>
        <v>0</v>
      </c>
      <c r="AO56" s="424"/>
      <c r="AP56" s="106">
        <f t="shared" si="180"/>
        <v>0</v>
      </c>
      <c r="AQ56" s="91"/>
      <c r="AR56" s="110">
        <f t="shared" si="135"/>
        <v>0</v>
      </c>
      <c r="AS56" s="334">
        <f t="shared" si="67"/>
        <v>0</v>
      </c>
      <c r="AT56" s="334">
        <f>IF(Q55="初 年 度",AS56,0)</f>
        <v>0</v>
      </c>
      <c r="AU56" s="337">
        <f>IF(Q55="次 年 度",AS56,0)</f>
        <v>0</v>
      </c>
      <c r="AV56" s="475"/>
      <c r="AW56" s="126" t="s">
        <v>208</v>
      </c>
      <c r="AX56" s="94">
        <f t="shared" si="136"/>
        <v>0</v>
      </c>
      <c r="AY56" s="101"/>
      <c r="AZ56" s="370"/>
      <c r="BA56" s="91"/>
      <c r="BB56" s="96">
        <f t="shared" si="137"/>
        <v>0</v>
      </c>
      <c r="BC56" s="80">
        <f t="shared" si="61"/>
        <v>0</v>
      </c>
      <c r="BD56" s="83">
        <f>IF(Q55="初 年 度",BC56,0)</f>
        <v>0</v>
      </c>
      <c r="BE56" s="120">
        <f>IF(Q55="次 年 度",BC56,0)</f>
        <v>0</v>
      </c>
      <c r="BF56" s="475"/>
      <c r="BG56" s="126" t="s">
        <v>208</v>
      </c>
      <c r="BH56" s="94">
        <f t="shared" si="138"/>
        <v>0</v>
      </c>
      <c r="BI56" s="101"/>
      <c r="BJ56" s="370"/>
      <c r="BK56" s="91"/>
      <c r="BL56" s="94">
        <f t="shared" si="139"/>
        <v>0</v>
      </c>
      <c r="BM56" s="83">
        <f t="shared" si="68"/>
        <v>0</v>
      </c>
      <c r="BN56" s="83">
        <f>IF(Q55="初 年 度",BM56,0)</f>
        <v>0</v>
      </c>
      <c r="BO56" s="120">
        <f>IF(Q55="次 年 度",BM56,0)</f>
        <v>0</v>
      </c>
      <c r="BP56" s="475"/>
      <c r="BQ56" s="126" t="s">
        <v>208</v>
      </c>
      <c r="BR56" s="94">
        <f t="shared" si="140"/>
        <v>0</v>
      </c>
      <c r="BS56" s="101"/>
      <c r="BT56" s="370"/>
      <c r="BU56" s="91"/>
      <c r="BV56" s="94">
        <f t="shared" si="141"/>
        <v>0</v>
      </c>
      <c r="BW56" s="83">
        <f t="shared" si="69"/>
        <v>0</v>
      </c>
      <c r="BX56" s="83">
        <f>IF(Q55="初 年 度",BW56,0)</f>
        <v>0</v>
      </c>
      <c r="BY56" s="120">
        <f>IF(Q55="次 年 度",BW56,0)</f>
        <v>0</v>
      </c>
      <c r="BZ56" s="475"/>
      <c r="CA56" s="126" t="s">
        <v>208</v>
      </c>
      <c r="CB56" s="94">
        <f t="shared" si="142"/>
        <v>0</v>
      </c>
      <c r="CC56" s="101"/>
      <c r="CD56" s="370"/>
      <c r="CE56" s="91"/>
      <c r="CF56" s="96">
        <f t="shared" si="143"/>
        <v>0</v>
      </c>
      <c r="CG56" s="83">
        <f t="shared" si="62"/>
        <v>0</v>
      </c>
      <c r="CH56" s="83">
        <f>IF(Q55="初 年 度",CG56,0)</f>
        <v>0</v>
      </c>
      <c r="CI56" s="120">
        <f>IF(Q55="次 年 度",CG56,0)</f>
        <v>0</v>
      </c>
      <c r="CJ56" s="69">
        <f t="shared" si="144"/>
        <v>0</v>
      </c>
      <c r="CK56" s="81">
        <f t="shared" si="145"/>
        <v>0</v>
      </c>
      <c r="CL56" s="81">
        <f t="shared" si="146"/>
        <v>0</v>
      </c>
      <c r="CM56" s="85">
        <f t="shared" si="147"/>
        <v>0</v>
      </c>
      <c r="CN56" s="81">
        <f t="shared" si="148"/>
        <v>0</v>
      </c>
      <c r="CO56" s="132">
        <f t="shared" si="149"/>
        <v>0</v>
      </c>
      <c r="CP56" s="475"/>
      <c r="CQ56" s="81" t="str">
        <f>IF(CS56="","",VLOOKUP(L55,'リスト（けさない）'!$AD$3:$AE$29,2,0))</f>
        <v/>
      </c>
      <c r="CR56" s="75">
        <f t="shared" si="150"/>
        <v>0</v>
      </c>
      <c r="CS56" s="101"/>
      <c r="CT56" s="81">
        <f t="shared" si="151"/>
        <v>0</v>
      </c>
      <c r="CU56" s="91"/>
      <c r="CV56" s="81">
        <f t="shared" si="152"/>
        <v>0</v>
      </c>
      <c r="CW56" s="80">
        <f t="shared" si="70"/>
        <v>0</v>
      </c>
      <c r="CX56" s="83">
        <f>IF(Q55="初 年 度",CW56,0)</f>
        <v>0</v>
      </c>
      <c r="CY56" s="120">
        <f>IF(Q55="次 年 度",CW56,0)</f>
        <v>0</v>
      </c>
      <c r="CZ56" s="475"/>
      <c r="DA56" s="126" t="s">
        <v>208</v>
      </c>
      <c r="DB56" s="75">
        <f t="shared" si="153"/>
        <v>0</v>
      </c>
      <c r="DC56" s="101"/>
      <c r="DD56" s="370"/>
      <c r="DE56" s="91"/>
      <c r="DF56" s="96">
        <f t="shared" si="154"/>
        <v>0</v>
      </c>
      <c r="DG56" s="83">
        <f t="shared" si="64"/>
        <v>0</v>
      </c>
      <c r="DH56" s="83">
        <f>IF(Q55="初 年 度",DG56,0)</f>
        <v>0</v>
      </c>
      <c r="DI56" s="120">
        <f>IF(Q55="次 年 度",DG56,0)</f>
        <v>0</v>
      </c>
      <c r="DJ56" s="475"/>
      <c r="DK56" s="125" t="s">
        <v>208</v>
      </c>
      <c r="DL56" s="75">
        <f t="shared" si="155"/>
        <v>0</v>
      </c>
      <c r="DM56" s="101"/>
      <c r="DN56" s="370"/>
      <c r="DO56" s="91"/>
      <c r="DP56" s="94">
        <f t="shared" si="156"/>
        <v>0</v>
      </c>
      <c r="DQ56" s="83">
        <f t="shared" si="71"/>
        <v>0</v>
      </c>
      <c r="DR56" s="83">
        <f>IF(Q55="初 年 度",DQ56,0)</f>
        <v>0</v>
      </c>
      <c r="DS56" s="120">
        <f>IF(Q55="次 年 度",DQ56,0)</f>
        <v>0</v>
      </c>
      <c r="DT56" s="475"/>
      <c r="DU56" s="126" t="s">
        <v>208</v>
      </c>
      <c r="DV56" s="75">
        <f t="shared" si="157"/>
        <v>0</v>
      </c>
      <c r="DW56" s="101"/>
      <c r="DX56" s="370"/>
      <c r="DY56" s="91"/>
      <c r="DZ56" s="96">
        <f t="shared" si="158"/>
        <v>0</v>
      </c>
      <c r="EA56" s="83">
        <f t="shared" si="65"/>
        <v>0</v>
      </c>
      <c r="EB56" s="83">
        <f>IF(Q55="初 年 度",EA56,0)</f>
        <v>0</v>
      </c>
      <c r="EC56" s="120">
        <f>IF(Q55="次 年 度",EA56,0)</f>
        <v>0</v>
      </c>
      <c r="ED56" s="475"/>
      <c r="EE56" s="126" t="s">
        <v>208</v>
      </c>
      <c r="EF56" s="75">
        <f t="shared" si="159"/>
        <v>0</v>
      </c>
      <c r="EG56" s="101"/>
      <c r="EH56" s="370"/>
      <c r="EI56" s="91"/>
      <c r="EJ56" s="94">
        <f t="shared" si="160"/>
        <v>0</v>
      </c>
      <c r="EK56" s="83">
        <f t="shared" si="72"/>
        <v>0</v>
      </c>
      <c r="EL56" s="83">
        <f>IF(Q55="初 年 度",EK56,0)</f>
        <v>0</v>
      </c>
      <c r="EM56" s="120">
        <f>IF(Q55="次 年 度",EK56,0)</f>
        <v>0</v>
      </c>
      <c r="EN56" s="69">
        <f t="shared" si="161"/>
        <v>0</v>
      </c>
      <c r="EO56" s="83">
        <f t="shared" si="188"/>
        <v>0</v>
      </c>
      <c r="EP56" s="85">
        <f t="shared" si="162"/>
        <v>0</v>
      </c>
      <c r="EQ56" s="85">
        <f t="shared" si="163"/>
        <v>0</v>
      </c>
      <c r="ER56" s="85">
        <f t="shared" si="164"/>
        <v>0</v>
      </c>
      <c r="ES56" s="119">
        <f t="shared" si="165"/>
        <v>0</v>
      </c>
      <c r="ET56" s="138">
        <f t="shared" si="181"/>
        <v>0</v>
      </c>
      <c r="EU56" s="123">
        <f t="shared" si="182"/>
        <v>0</v>
      </c>
      <c r="EV56" s="85">
        <f t="shared" si="183"/>
        <v>0</v>
      </c>
      <c r="EW56" s="85">
        <f t="shared" si="184"/>
        <v>0</v>
      </c>
      <c r="EX56" s="83">
        <f t="shared" si="185"/>
        <v>0</v>
      </c>
      <c r="EY56" s="130">
        <f t="shared" si="186"/>
        <v>0</v>
      </c>
      <c r="EZ56" s="71">
        <f>IF(L55="ブルーベリー（普通栽培）",0,220)</f>
        <v>220</v>
      </c>
      <c r="FA56" s="80">
        <f>IF(L55="ブルーベリー（普通栽培）",0,T56+AD56+AN56)</f>
        <v>0</v>
      </c>
      <c r="FB56" s="83">
        <f>IF(L55="ブルーベリー（普通栽培）",0,U56+AE56+AO56)</f>
        <v>0</v>
      </c>
      <c r="FC56" s="83">
        <f t="shared" si="166"/>
        <v>0</v>
      </c>
      <c r="FD56" s="85">
        <f t="shared" si="128"/>
        <v>0</v>
      </c>
      <c r="FE56" s="117">
        <f>IF(Q55="初 年 度",FC56-GK56,0)</f>
        <v>0</v>
      </c>
      <c r="FF56" s="118">
        <f>IF(Q55="次 年 度",FC56-GK56,0)</f>
        <v>0</v>
      </c>
      <c r="FG56" s="138">
        <f t="shared" si="167"/>
        <v>0</v>
      </c>
      <c r="FH56" s="85">
        <f t="shared" si="168"/>
        <v>0</v>
      </c>
      <c r="FI56" s="85">
        <f t="shared" si="169"/>
        <v>0</v>
      </c>
      <c r="FJ56" s="132">
        <f t="shared" si="170"/>
        <v>0</v>
      </c>
      <c r="FK56" s="314">
        <f>IF(P55="課税事業者（一般課税）",INT(V56*10/110)+INT(W56*10/110),0)</f>
        <v>0</v>
      </c>
      <c r="FL56" s="93">
        <f t="shared" si="187"/>
        <v>0</v>
      </c>
      <c r="FM56" s="103">
        <f>IF(P55="課税事業者（一般課税）",INT(AG56*0.0909090909090909),0)</f>
        <v>0</v>
      </c>
      <c r="FN56" s="341">
        <f t="shared" si="46"/>
        <v>0</v>
      </c>
      <c r="FO56" s="350">
        <f>IF(P55="課税事業者（一般課税）",INT(AP56*10/110)+INT(AQ56*10/110),0)</f>
        <v>0</v>
      </c>
      <c r="FP56" s="116">
        <f t="shared" si="171"/>
        <v>0</v>
      </c>
      <c r="FQ56" s="347">
        <f>IF(P55="課税事業者（一般課税）",INT(BA56*10/110),0)</f>
        <v>0</v>
      </c>
      <c r="FR56" s="93">
        <f t="shared" si="48"/>
        <v>0</v>
      </c>
      <c r="FS56" s="355">
        <f>IF(P55="課税事業者（一般課税）",INT(BL56*10/110),0)</f>
        <v>0</v>
      </c>
      <c r="FT56" s="104">
        <f t="shared" si="49"/>
        <v>0</v>
      </c>
      <c r="FU56" s="355">
        <f>IF(P55="課税事業者（一般課税）",INT(BV56*10/110),0)</f>
        <v>0</v>
      </c>
      <c r="FV56" s="116">
        <f t="shared" si="50"/>
        <v>0</v>
      </c>
      <c r="FW56" s="355">
        <f>IF(P55="課税事業者（一般課税）",INT(CF56*10/110),0)</f>
        <v>0</v>
      </c>
      <c r="FX56" s="104">
        <f t="shared" si="51"/>
        <v>0</v>
      </c>
      <c r="FY56" s="347">
        <f>IF(P55="課税事業者（一般課税）",INT(CT56*10/110)+INT(CU56*10/110),0)</f>
        <v>0</v>
      </c>
      <c r="FZ56" s="93">
        <f t="shared" si="172"/>
        <v>0</v>
      </c>
      <c r="GA56" s="355">
        <f>IF(P55="課税事業者（一般課税）",INT(DF56*10/110),0)</f>
        <v>0</v>
      </c>
      <c r="GB56" s="104">
        <f t="shared" si="53"/>
        <v>0</v>
      </c>
      <c r="GC56" s="354">
        <f>IF(P55="課税事業者（一般課税）",INT(DL56*10/110),0)</f>
        <v>0</v>
      </c>
      <c r="GD56" s="93">
        <f t="shared" si="54"/>
        <v>0</v>
      </c>
      <c r="GE56" s="355">
        <f>IF(P55="課税事業者（一般課税）",INT(DZ56*10/110),0)</f>
        <v>0</v>
      </c>
      <c r="GF56" s="116">
        <f t="shared" si="55"/>
        <v>0</v>
      </c>
      <c r="GG56" s="354">
        <f>IF(P55="課税事業者（一般課税）",INT(EJ56*10/110),0)</f>
        <v>0</v>
      </c>
      <c r="GH56" s="116">
        <f t="shared" si="56"/>
        <v>0</v>
      </c>
      <c r="GI56" s="114">
        <f t="shared" si="173"/>
        <v>0</v>
      </c>
      <c r="GJ56" s="93">
        <f t="shared" si="174"/>
        <v>0</v>
      </c>
      <c r="GK56" s="355">
        <f>IF(P55="課税事業者（一般課税）",INT(FC56*10/110),0)</f>
        <v>0</v>
      </c>
      <c r="GL56" s="139">
        <f t="shared" si="58"/>
        <v>0</v>
      </c>
      <c r="GM56" s="695"/>
    </row>
    <row r="57" spans="1:195" ht="20.100000000000001" customHeight="1">
      <c r="A57" s="667" t="str">
        <f t="shared" ref="A57" si="193">+A55</f>
        <v>北海道</v>
      </c>
      <c r="B57" s="521"/>
      <c r="C57" s="629">
        <f t="shared" si="59"/>
        <v>22</v>
      </c>
      <c r="D57" s="685"/>
      <c r="E57" s="317" t="s">
        <v>253</v>
      </c>
      <c r="F57" s="680"/>
      <c r="G57" s="767">
        <f>+'申請用入力(①本体) '!G57:G58</f>
        <v>0</v>
      </c>
      <c r="H57" s="697"/>
      <c r="I57" s="543"/>
      <c r="J57" s="698"/>
      <c r="K57" s="701"/>
      <c r="L57" s="683"/>
      <c r="M57" s="761"/>
      <c r="N57" s="448" t="e">
        <f t="shared" si="14"/>
        <v>#DIV/0!</v>
      </c>
      <c r="O57" s="689" t="str">
        <f>IF(L57="","",VLOOKUP(L57,'リスト（けさない）'!$Q$3:$R$29,2,0))</f>
        <v/>
      </c>
      <c r="P57" s="700"/>
      <c r="Q57" s="700"/>
      <c r="R57" s="473"/>
      <c r="S57" s="251" t="str">
        <f>IF(U57="","",VLOOKUP(L57,'リスト（けさない）'!$X$3:$Y$29,2,0))</f>
        <v/>
      </c>
      <c r="T57" s="243">
        <f t="shared" si="130"/>
        <v>0</v>
      </c>
      <c r="U57" s="255"/>
      <c r="V57" s="245">
        <f t="shared" si="178"/>
        <v>0</v>
      </c>
      <c r="W57" s="246"/>
      <c r="X57" s="247">
        <f t="shared" si="131"/>
        <v>0</v>
      </c>
      <c r="Y57" s="253">
        <f t="shared" si="179"/>
        <v>0</v>
      </c>
      <c r="Z57" s="332">
        <f>IF(Q57="初 年 度",Y57,0)</f>
        <v>0</v>
      </c>
      <c r="AA57" s="438">
        <f>IF(Q57="次 年 度",Y57,0)</f>
        <v>0</v>
      </c>
      <c r="AB57" s="476"/>
      <c r="AC57" s="124" t="s">
        <v>133</v>
      </c>
      <c r="AD57" s="243">
        <f t="shared" si="132"/>
        <v>0</v>
      </c>
      <c r="AE57" s="425"/>
      <c r="AF57" s="388"/>
      <c r="AG57" s="255"/>
      <c r="AH57" s="248">
        <f t="shared" si="133"/>
        <v>0</v>
      </c>
      <c r="AI57" s="339">
        <f>IF(AG57&gt;0,INT((AG57-FM57)/2),AF57-FM57)</f>
        <v>0</v>
      </c>
      <c r="AJ57" s="335">
        <f>IF(Q57="初 年 度",AI57,0)</f>
        <v>0</v>
      </c>
      <c r="AK57" s="336">
        <f>IF(Q57="次 年 度",AI57,0)</f>
        <v>0</v>
      </c>
      <c r="AL57" s="473"/>
      <c r="AM57" s="245" t="str">
        <f>IF(AO57="","",VLOOKUP(L57,'リスト（けさない）'!$AA$3:$AB$29,2,0))</f>
        <v/>
      </c>
      <c r="AN57" s="248">
        <f t="shared" si="134"/>
        <v>0</v>
      </c>
      <c r="AO57" s="425"/>
      <c r="AP57" s="257">
        <f t="shared" si="180"/>
        <v>0</v>
      </c>
      <c r="AQ57" s="255"/>
      <c r="AR57" s="258">
        <f t="shared" si="135"/>
        <v>0</v>
      </c>
      <c r="AS57" s="338">
        <f t="shared" si="67"/>
        <v>0</v>
      </c>
      <c r="AT57" s="332">
        <f>IF(Q57="初 年 度",AS57,0)</f>
        <v>0</v>
      </c>
      <c r="AU57" s="333">
        <f>IF(Q57="次 年 度",AS57,0)</f>
        <v>0</v>
      </c>
      <c r="AV57" s="476"/>
      <c r="AW57" s="124" t="s">
        <v>208</v>
      </c>
      <c r="AX57" s="248">
        <f t="shared" si="136"/>
        <v>0</v>
      </c>
      <c r="AY57" s="244"/>
      <c r="AZ57" s="369"/>
      <c r="BA57" s="255"/>
      <c r="BB57" s="254">
        <f t="shared" si="137"/>
        <v>0</v>
      </c>
      <c r="BC57" s="338">
        <f t="shared" si="61"/>
        <v>0</v>
      </c>
      <c r="BD57" s="332">
        <f>IF(Q57="初 年 度",BC57,0)</f>
        <v>0</v>
      </c>
      <c r="BE57" s="333">
        <f>IF(Q57="次 年 度",BC57,0)</f>
        <v>0</v>
      </c>
      <c r="BF57" s="476"/>
      <c r="BG57" s="124" t="s">
        <v>208</v>
      </c>
      <c r="BH57" s="248">
        <f t="shared" si="138"/>
        <v>0</v>
      </c>
      <c r="BI57" s="244"/>
      <c r="BJ57" s="369"/>
      <c r="BK57" s="255"/>
      <c r="BL57" s="248">
        <f t="shared" si="139"/>
        <v>0</v>
      </c>
      <c r="BM57" s="339">
        <f t="shared" si="68"/>
        <v>0</v>
      </c>
      <c r="BN57" s="335">
        <f>IF(Q57="初 年 度",BM57,0)</f>
        <v>0</v>
      </c>
      <c r="BO57" s="336">
        <f>IF(Q57="次 年 度",BM57,0)</f>
        <v>0</v>
      </c>
      <c r="BP57" s="476"/>
      <c r="BQ57" s="124" t="s">
        <v>208</v>
      </c>
      <c r="BR57" s="248">
        <f t="shared" si="140"/>
        <v>0</v>
      </c>
      <c r="BS57" s="244"/>
      <c r="BT57" s="369"/>
      <c r="BU57" s="88"/>
      <c r="BV57" s="95">
        <f t="shared" si="141"/>
        <v>0</v>
      </c>
      <c r="BW57" s="339">
        <f t="shared" si="69"/>
        <v>0</v>
      </c>
      <c r="BX57" s="335">
        <f>IF(Q57="初 年 度",BW57,0)</f>
        <v>0</v>
      </c>
      <c r="BY57" s="336">
        <f>IF(Q57="次 年 度",BW57,0)</f>
        <v>0</v>
      </c>
      <c r="BZ57" s="476"/>
      <c r="CA57" s="124" t="s">
        <v>208</v>
      </c>
      <c r="CB57" s="248">
        <f t="shared" si="142"/>
        <v>0</v>
      </c>
      <c r="CC57" s="244"/>
      <c r="CD57" s="369"/>
      <c r="CE57" s="255"/>
      <c r="CF57" s="248">
        <f t="shared" si="143"/>
        <v>0</v>
      </c>
      <c r="CG57" s="339">
        <f t="shared" si="62"/>
        <v>0</v>
      </c>
      <c r="CH57" s="335">
        <f>IF(Q57="初 年 度",CG57,0)</f>
        <v>0</v>
      </c>
      <c r="CI57" s="336">
        <f>IF(Q57="次 年 度",CG57,0)</f>
        <v>0</v>
      </c>
      <c r="CJ57" s="256">
        <f t="shared" si="144"/>
        <v>0</v>
      </c>
      <c r="CK57" s="245">
        <f t="shared" si="145"/>
        <v>0</v>
      </c>
      <c r="CL57" s="245">
        <f t="shared" si="146"/>
        <v>0</v>
      </c>
      <c r="CM57" s="247">
        <f t="shared" si="147"/>
        <v>0</v>
      </c>
      <c r="CN57" s="245">
        <f t="shared" si="148"/>
        <v>0</v>
      </c>
      <c r="CO57" s="266">
        <f t="shared" si="149"/>
        <v>0</v>
      </c>
      <c r="CP57" s="476"/>
      <c r="CQ57" s="245" t="str">
        <f>IF(CS57="","",VLOOKUP(L57,'リスト（けさない）'!$AD$3:$AE$29,2,0))</f>
        <v/>
      </c>
      <c r="CR57" s="243">
        <f t="shared" si="150"/>
        <v>0</v>
      </c>
      <c r="CS57" s="244"/>
      <c r="CT57" s="245">
        <f t="shared" si="151"/>
        <v>0</v>
      </c>
      <c r="CU57" s="255"/>
      <c r="CV57" s="245">
        <f t="shared" si="152"/>
        <v>0</v>
      </c>
      <c r="CW57" s="339">
        <f t="shared" si="70"/>
        <v>0</v>
      </c>
      <c r="CX57" s="335">
        <f>IF(Q57="初 年 度",CW57,0)</f>
        <v>0</v>
      </c>
      <c r="CY57" s="336">
        <f>IF(Q57="次 年 度",CW57,0)</f>
        <v>0</v>
      </c>
      <c r="CZ57" s="476"/>
      <c r="DA57" s="124" t="s">
        <v>133</v>
      </c>
      <c r="DB57" s="243">
        <f t="shared" si="153"/>
        <v>0</v>
      </c>
      <c r="DC57" s="244"/>
      <c r="DD57" s="369"/>
      <c r="DE57" s="255"/>
      <c r="DF57" s="248">
        <f t="shared" si="154"/>
        <v>0</v>
      </c>
      <c r="DG57" s="339">
        <f t="shared" si="64"/>
        <v>0</v>
      </c>
      <c r="DH57" s="335">
        <f>IF(Q57="初 年 度",DG57,0)</f>
        <v>0</v>
      </c>
      <c r="DI57" s="336">
        <f>IF(Q57="次 年 度",DG57,0)</f>
        <v>0</v>
      </c>
      <c r="DJ57" s="476"/>
      <c r="DK57" s="456" t="s">
        <v>133</v>
      </c>
      <c r="DL57" s="243">
        <f t="shared" si="155"/>
        <v>0</v>
      </c>
      <c r="DM57" s="244"/>
      <c r="DN57" s="369"/>
      <c r="DO57" s="255"/>
      <c r="DP57" s="248">
        <f t="shared" si="156"/>
        <v>0</v>
      </c>
      <c r="DQ57" s="339">
        <f t="shared" si="71"/>
        <v>0</v>
      </c>
      <c r="DR57" s="335">
        <f>IF(Q57="初 年 度",DQ57,0)</f>
        <v>0</v>
      </c>
      <c r="DS57" s="336">
        <f>IF(Q57="次 年 度",DQ57,0)</f>
        <v>0</v>
      </c>
      <c r="DT57" s="476"/>
      <c r="DU57" s="458" t="s">
        <v>133</v>
      </c>
      <c r="DV57" s="243">
        <f t="shared" si="157"/>
        <v>0</v>
      </c>
      <c r="DW57" s="244"/>
      <c r="DX57" s="369"/>
      <c r="DY57" s="255"/>
      <c r="DZ57" s="254">
        <f t="shared" si="158"/>
        <v>0</v>
      </c>
      <c r="EA57" s="338">
        <f t="shared" si="65"/>
        <v>0</v>
      </c>
      <c r="EB57" s="332">
        <f>IF(Q57="初 年 度",EA57,0)</f>
        <v>0</v>
      </c>
      <c r="EC57" s="333">
        <f>IF(Q57="次 年 度",EA57,0)</f>
        <v>0</v>
      </c>
      <c r="ED57" s="476"/>
      <c r="EE57" s="458" t="s">
        <v>133</v>
      </c>
      <c r="EF57" s="243">
        <f t="shared" si="159"/>
        <v>0</v>
      </c>
      <c r="EG57" s="244"/>
      <c r="EH57" s="369"/>
      <c r="EI57" s="255"/>
      <c r="EJ57" s="248">
        <f t="shared" si="160"/>
        <v>0</v>
      </c>
      <c r="EK57" s="339">
        <f t="shared" si="72"/>
        <v>0</v>
      </c>
      <c r="EL57" s="335">
        <f>IF(Q57="初 年 度",EK57,0)</f>
        <v>0</v>
      </c>
      <c r="EM57" s="336">
        <f>IF(Q57="次 年 度",EK57,0)</f>
        <v>0</v>
      </c>
      <c r="EN57" s="256">
        <f t="shared" si="161"/>
        <v>0</v>
      </c>
      <c r="EO57" s="247">
        <f t="shared" si="188"/>
        <v>0</v>
      </c>
      <c r="EP57" s="247">
        <f t="shared" si="162"/>
        <v>0</v>
      </c>
      <c r="EQ57" s="247">
        <f t="shared" si="163"/>
        <v>0</v>
      </c>
      <c r="ER57" s="247">
        <f t="shared" si="164"/>
        <v>0</v>
      </c>
      <c r="ES57" s="259">
        <f t="shared" si="165"/>
        <v>0</v>
      </c>
      <c r="ET57" s="272">
        <f t="shared" si="181"/>
        <v>0</v>
      </c>
      <c r="EU57" s="264">
        <f t="shared" si="182"/>
        <v>0</v>
      </c>
      <c r="EV57" s="247">
        <f t="shared" si="183"/>
        <v>0</v>
      </c>
      <c r="EW57" s="247">
        <f t="shared" si="184"/>
        <v>0</v>
      </c>
      <c r="EX57" s="251">
        <f t="shared" si="185"/>
        <v>0</v>
      </c>
      <c r="EY57" s="268">
        <f t="shared" si="186"/>
        <v>0</v>
      </c>
      <c r="EZ57" s="383">
        <f>IF(L57="ブルーベリー（普通栽培）",0,220)</f>
        <v>220</v>
      </c>
      <c r="FA57" s="247">
        <f>IF(L57="ブルーベリー（普通栽培）",0,T57+AD57+AN57)</f>
        <v>0</v>
      </c>
      <c r="FB57" s="247">
        <f>IF(L57="ブルーベリー（普通栽培）",0,U57+AE57+AO57)</f>
        <v>0</v>
      </c>
      <c r="FC57" s="253">
        <f t="shared" si="166"/>
        <v>0</v>
      </c>
      <c r="FD57" s="247">
        <f t="shared" si="128"/>
        <v>0</v>
      </c>
      <c r="FE57" s="247">
        <f>IF(Q57="初 年 度",FC57-GK57,0)</f>
        <v>0</v>
      </c>
      <c r="FF57" s="259">
        <f>IF(Q57="次 年 度",FC57-GK57,0)</f>
        <v>0</v>
      </c>
      <c r="FG57" s="135">
        <f t="shared" si="167"/>
        <v>0</v>
      </c>
      <c r="FH57" s="82">
        <f t="shared" si="168"/>
        <v>0</v>
      </c>
      <c r="FI57" s="82">
        <f t="shared" si="169"/>
        <v>0</v>
      </c>
      <c r="FJ57" s="129">
        <f t="shared" si="170"/>
        <v>0</v>
      </c>
      <c r="FK57" s="228">
        <f>IF(P57="課税事業者（一般課税）",INT(V57*10/110)+INT(W57*10/110),0)</f>
        <v>0</v>
      </c>
      <c r="FL57" s="277">
        <f t="shared" si="187"/>
        <v>0</v>
      </c>
      <c r="FM57" s="278">
        <f>IF(P57="課税事業者（一般課税）",INT(AG57*0.0909090909090909),0)</f>
        <v>0</v>
      </c>
      <c r="FN57" s="342">
        <f t="shared" si="46"/>
        <v>0</v>
      </c>
      <c r="FO57" s="232">
        <f>IF(P57="課税事業者（一般課税）",INT(AP57*10/110)+INT(AQ57*10/110),0)</f>
        <v>0</v>
      </c>
      <c r="FP57" s="281">
        <f t="shared" si="171"/>
        <v>0</v>
      </c>
      <c r="FQ57" s="340">
        <f>IF(P57="課税事業者（一般課税）",INT(BA57*10/110),0)</f>
        <v>0</v>
      </c>
      <c r="FR57" s="277">
        <f t="shared" si="48"/>
        <v>0</v>
      </c>
      <c r="FS57" s="230">
        <f>IF(P57="課税事業者（一般課税）",INT(BL57*10/110),0)</f>
        <v>0</v>
      </c>
      <c r="FT57" s="279">
        <f t="shared" si="49"/>
        <v>0</v>
      </c>
      <c r="FU57" s="230">
        <f>IF(P57="課税事業者（一般課税）",INT(BV57*10/110),0)</f>
        <v>0</v>
      </c>
      <c r="FV57" s="281">
        <f t="shared" si="50"/>
        <v>0</v>
      </c>
      <c r="FW57" s="230">
        <f>IF(P57="課税事業者（一般課税）",INT(CF57*10/110),0)</f>
        <v>0</v>
      </c>
      <c r="FX57" s="279">
        <f t="shared" si="51"/>
        <v>0</v>
      </c>
      <c r="FY57" s="340">
        <f>IF(P57="課税事業者（一般課税）",INT(CT57*10/110)+INT(CU57*10/110),0)</f>
        <v>0</v>
      </c>
      <c r="FZ57" s="277">
        <f t="shared" si="172"/>
        <v>0</v>
      </c>
      <c r="GA57" s="230">
        <f>IF(P57="課税事業者（一般課税）",INT(DF57*10/110),0)</f>
        <v>0</v>
      </c>
      <c r="GB57" s="279">
        <f t="shared" si="53"/>
        <v>0</v>
      </c>
      <c r="GC57" s="353">
        <f>IF(P57="課税事業者（一般課税）",INT(DP57*10/110),0)</f>
        <v>0</v>
      </c>
      <c r="GD57" s="277">
        <f t="shared" si="54"/>
        <v>0</v>
      </c>
      <c r="GE57" s="230">
        <f>IF(P57="課税事業者（一般課税）",INT(DZ57*10/110),0)</f>
        <v>0</v>
      </c>
      <c r="GF57" s="281">
        <f t="shared" si="55"/>
        <v>0</v>
      </c>
      <c r="GG57" s="353">
        <f>IF(P57="課税事業者（一般課税）",INT(EJ57*10/110),0)</f>
        <v>0</v>
      </c>
      <c r="GH57" s="281">
        <f t="shared" si="56"/>
        <v>0</v>
      </c>
      <c r="GI57" s="280">
        <f t="shared" si="173"/>
        <v>0</v>
      </c>
      <c r="GJ57" s="277">
        <f t="shared" si="174"/>
        <v>0</v>
      </c>
      <c r="GK57" s="230">
        <f>IF(P57="課税事業者（一般課税）",INT(FC57*10/110),0)</f>
        <v>0</v>
      </c>
      <c r="GL57" s="287">
        <f t="shared" si="58"/>
        <v>0</v>
      </c>
      <c r="GM57" s="694"/>
    </row>
    <row r="58" spans="1:195" ht="20.100000000000001" customHeight="1">
      <c r="A58" s="668"/>
      <c r="B58" s="522"/>
      <c r="C58" s="669"/>
      <c r="D58" s="673"/>
      <c r="E58" s="322" t="s">
        <v>135</v>
      </c>
      <c r="F58" s="675"/>
      <c r="G58" s="770"/>
      <c r="H58" s="497"/>
      <c r="I58" s="697"/>
      <c r="J58" s="699"/>
      <c r="K58" s="552"/>
      <c r="L58" s="541"/>
      <c r="M58" s="554"/>
      <c r="N58" s="447" t="e">
        <f t="shared" si="14"/>
        <v>#DIV/0!</v>
      </c>
      <c r="O58" s="690"/>
      <c r="P58" s="537"/>
      <c r="Q58" s="537"/>
      <c r="R58" s="89"/>
      <c r="S58" s="80" t="str">
        <f>IF(U58="","",VLOOKUP(L57,'リスト（けさない）'!$X$3:$Y$29,2,0))</f>
        <v/>
      </c>
      <c r="T58" s="74">
        <f t="shared" si="130"/>
        <v>0</v>
      </c>
      <c r="U58" s="89"/>
      <c r="V58" s="80">
        <f t="shared" si="178"/>
        <v>0</v>
      </c>
      <c r="W58" s="78"/>
      <c r="X58" s="83">
        <f t="shared" si="131"/>
        <v>0</v>
      </c>
      <c r="Y58" s="83">
        <f t="shared" si="179"/>
        <v>0</v>
      </c>
      <c r="Z58" s="394">
        <f>IF(Q57="初 年 度",Y58,0)</f>
        <v>0</v>
      </c>
      <c r="AA58" s="439">
        <f>IF(Q57="次 年 度",Y58,0)</f>
        <v>0</v>
      </c>
      <c r="AB58" s="477"/>
      <c r="AC58" s="125" t="s">
        <v>133</v>
      </c>
      <c r="AD58" s="74">
        <f t="shared" si="132"/>
        <v>0</v>
      </c>
      <c r="AE58" s="426"/>
      <c r="AF58" s="388"/>
      <c r="AG58" s="89"/>
      <c r="AH58" s="96">
        <f t="shared" si="133"/>
        <v>0</v>
      </c>
      <c r="AI58" s="96">
        <f>IF(AG57&gt;0,INT((AG58-FM58)/2),AF58-FM58)</f>
        <v>0</v>
      </c>
      <c r="AJ58" s="96">
        <f>IF(Q57="初 年 度",AI58,0)</f>
        <v>0</v>
      </c>
      <c r="AK58" s="99">
        <f>IF(Q57="次 年 度",AI58,0)</f>
        <v>0</v>
      </c>
      <c r="AL58" s="89"/>
      <c r="AM58" s="80" t="str">
        <f>IF(AO58="","",VLOOKUP(L57,'リスト（けさない）'!$AA$3:$AB$29,2,0))</f>
        <v/>
      </c>
      <c r="AN58" s="96">
        <f t="shared" si="134"/>
        <v>0</v>
      </c>
      <c r="AO58" s="426"/>
      <c r="AP58" s="107">
        <f t="shared" si="180"/>
        <v>0</v>
      </c>
      <c r="AQ58" s="89"/>
      <c r="AR58" s="111">
        <f t="shared" si="135"/>
        <v>0</v>
      </c>
      <c r="AS58" s="334">
        <f t="shared" si="67"/>
        <v>0</v>
      </c>
      <c r="AT58" s="334">
        <f>IF(Q57="初 年 度",AS58,0)</f>
        <v>0</v>
      </c>
      <c r="AU58" s="337">
        <f>IF(Q57="次 年 度",AS58,0)</f>
        <v>0</v>
      </c>
      <c r="AV58" s="477"/>
      <c r="AW58" s="125" t="s">
        <v>208</v>
      </c>
      <c r="AX58" s="96">
        <f t="shared" si="136"/>
        <v>0</v>
      </c>
      <c r="AY58" s="100"/>
      <c r="AZ58" s="370"/>
      <c r="BA58" s="89"/>
      <c r="BB58" s="96">
        <f t="shared" si="137"/>
        <v>0</v>
      </c>
      <c r="BC58" s="80">
        <f t="shared" si="61"/>
        <v>0</v>
      </c>
      <c r="BD58" s="83">
        <f>IF(Q57="初 年 度",BC58,0)</f>
        <v>0</v>
      </c>
      <c r="BE58" s="120">
        <f>IF(Q57="次 年 度",BC58,0)</f>
        <v>0</v>
      </c>
      <c r="BF58" s="477"/>
      <c r="BG58" s="125" t="s">
        <v>208</v>
      </c>
      <c r="BH58" s="96">
        <f t="shared" si="138"/>
        <v>0</v>
      </c>
      <c r="BI58" s="100"/>
      <c r="BJ58" s="370"/>
      <c r="BK58" s="89"/>
      <c r="BL58" s="96">
        <f t="shared" si="139"/>
        <v>0</v>
      </c>
      <c r="BM58" s="83">
        <f t="shared" si="68"/>
        <v>0</v>
      </c>
      <c r="BN58" s="83">
        <f>IF(Q57="初 年 度",BM58,0)</f>
        <v>0</v>
      </c>
      <c r="BO58" s="120">
        <f>IF(Q57="次 年 度",BM58,0)</f>
        <v>0</v>
      </c>
      <c r="BP58" s="477"/>
      <c r="BQ58" s="125" t="s">
        <v>208</v>
      </c>
      <c r="BR58" s="96">
        <f t="shared" si="140"/>
        <v>0</v>
      </c>
      <c r="BS58" s="100"/>
      <c r="BT58" s="370"/>
      <c r="BU58" s="89"/>
      <c r="BV58" s="96">
        <f t="shared" si="141"/>
        <v>0</v>
      </c>
      <c r="BW58" s="83">
        <f t="shared" si="69"/>
        <v>0</v>
      </c>
      <c r="BX58" s="83">
        <f>IF(Q57="初 年 度",BW58,0)</f>
        <v>0</v>
      </c>
      <c r="BY58" s="120">
        <f>IF(Q57="次 年 度",BW58,0)</f>
        <v>0</v>
      </c>
      <c r="BZ58" s="477"/>
      <c r="CA58" s="125" t="s">
        <v>228</v>
      </c>
      <c r="CB58" s="96">
        <f t="shared" si="142"/>
        <v>0</v>
      </c>
      <c r="CC58" s="100"/>
      <c r="CD58" s="370"/>
      <c r="CE58" s="89"/>
      <c r="CF58" s="96">
        <f t="shared" si="143"/>
        <v>0</v>
      </c>
      <c r="CG58" s="83">
        <f t="shared" si="62"/>
        <v>0</v>
      </c>
      <c r="CH58" s="83">
        <f>IF(Q57="初 年 度",CG58,0)</f>
        <v>0</v>
      </c>
      <c r="CI58" s="120">
        <f>IF(Q57="次 年 度",CG58,0)</f>
        <v>0</v>
      </c>
      <c r="CJ58" s="71">
        <f t="shared" si="144"/>
        <v>0</v>
      </c>
      <c r="CK58" s="80">
        <f t="shared" si="145"/>
        <v>0</v>
      </c>
      <c r="CL58" s="80">
        <f t="shared" si="146"/>
        <v>0</v>
      </c>
      <c r="CM58" s="83">
        <f t="shared" si="147"/>
        <v>0</v>
      </c>
      <c r="CN58" s="80">
        <f t="shared" si="148"/>
        <v>0</v>
      </c>
      <c r="CO58" s="130">
        <f t="shared" si="149"/>
        <v>0</v>
      </c>
      <c r="CP58" s="477"/>
      <c r="CQ58" s="80" t="str">
        <f>IF(CS58="","",VLOOKUP(L57,'リスト（けさない）'!$AD$3:$AE$29,2,0))</f>
        <v/>
      </c>
      <c r="CR58" s="74">
        <f t="shared" si="150"/>
        <v>0</v>
      </c>
      <c r="CS58" s="100"/>
      <c r="CT58" s="80">
        <f t="shared" si="151"/>
        <v>0</v>
      </c>
      <c r="CU58" s="89"/>
      <c r="CV58" s="80">
        <f t="shared" si="152"/>
        <v>0</v>
      </c>
      <c r="CW58" s="80">
        <f t="shared" si="70"/>
        <v>0</v>
      </c>
      <c r="CX58" s="83">
        <f>IF(Q57="初 年 度",CW58,0)</f>
        <v>0</v>
      </c>
      <c r="CY58" s="120">
        <f>IF(Q57="次 年 度",CW58,0)</f>
        <v>0</v>
      </c>
      <c r="CZ58" s="477"/>
      <c r="DA58" s="125" t="s">
        <v>133</v>
      </c>
      <c r="DB58" s="74">
        <f t="shared" si="153"/>
        <v>0</v>
      </c>
      <c r="DC58" s="100"/>
      <c r="DD58" s="370"/>
      <c r="DE58" s="89"/>
      <c r="DF58" s="96">
        <f t="shared" si="154"/>
        <v>0</v>
      </c>
      <c r="DG58" s="83">
        <f t="shared" si="64"/>
        <v>0</v>
      </c>
      <c r="DH58" s="83">
        <f>IF(Q57="初 年 度",DG58,0)</f>
        <v>0</v>
      </c>
      <c r="DI58" s="120">
        <f>IF(Q57="次 年 度",DG58,0)</f>
        <v>0</v>
      </c>
      <c r="DJ58" s="477"/>
      <c r="DK58" s="125" t="s">
        <v>133</v>
      </c>
      <c r="DL58" s="74">
        <f t="shared" si="155"/>
        <v>0</v>
      </c>
      <c r="DM58" s="100"/>
      <c r="DN58" s="370"/>
      <c r="DO58" s="89"/>
      <c r="DP58" s="96">
        <f t="shared" si="156"/>
        <v>0</v>
      </c>
      <c r="DQ58" s="83">
        <f t="shared" si="71"/>
        <v>0</v>
      </c>
      <c r="DR58" s="83">
        <f>IF(Q57="初 年 度",DQ58,0)</f>
        <v>0</v>
      </c>
      <c r="DS58" s="120">
        <f>IF(Q57="次 年 度",DQ58,0)</f>
        <v>0</v>
      </c>
      <c r="DT58" s="477"/>
      <c r="DU58" s="125" t="s">
        <v>133</v>
      </c>
      <c r="DV58" s="74">
        <f t="shared" si="157"/>
        <v>0</v>
      </c>
      <c r="DW58" s="100"/>
      <c r="DX58" s="370"/>
      <c r="DY58" s="89"/>
      <c r="DZ58" s="96">
        <f t="shared" si="158"/>
        <v>0</v>
      </c>
      <c r="EA58" s="83">
        <f t="shared" si="65"/>
        <v>0</v>
      </c>
      <c r="EB58" s="83">
        <f>IF(Q57="初 年 度",EA58,0)</f>
        <v>0</v>
      </c>
      <c r="EC58" s="120">
        <f>IF(Q57="次 年 度",EA58,0)</f>
        <v>0</v>
      </c>
      <c r="ED58" s="477"/>
      <c r="EE58" s="125" t="s">
        <v>133</v>
      </c>
      <c r="EF58" s="74">
        <f t="shared" si="159"/>
        <v>0</v>
      </c>
      <c r="EG58" s="100"/>
      <c r="EH58" s="370"/>
      <c r="EI58" s="89"/>
      <c r="EJ58" s="96">
        <f t="shared" si="160"/>
        <v>0</v>
      </c>
      <c r="EK58" s="83">
        <f t="shared" si="72"/>
        <v>0</v>
      </c>
      <c r="EL58" s="83">
        <f>IF(Q57="初 年 度",EK58,0)</f>
        <v>0</v>
      </c>
      <c r="EM58" s="120">
        <f>IF(Q57="次 年 度",EK58,0)</f>
        <v>0</v>
      </c>
      <c r="EN58" s="71">
        <f t="shared" si="161"/>
        <v>0</v>
      </c>
      <c r="EO58" s="83">
        <f t="shared" si="188"/>
        <v>0</v>
      </c>
      <c r="EP58" s="83">
        <f t="shared" si="162"/>
        <v>0</v>
      </c>
      <c r="EQ58" s="83">
        <f t="shared" si="163"/>
        <v>0</v>
      </c>
      <c r="ER58" s="83">
        <f t="shared" si="164"/>
        <v>0</v>
      </c>
      <c r="ES58" s="120">
        <f t="shared" si="165"/>
        <v>0</v>
      </c>
      <c r="ET58" s="136">
        <f t="shared" si="181"/>
        <v>0</v>
      </c>
      <c r="EU58" s="122">
        <f t="shared" si="182"/>
        <v>0</v>
      </c>
      <c r="EV58" s="83">
        <f t="shared" si="183"/>
        <v>0</v>
      </c>
      <c r="EW58" s="83">
        <f t="shared" si="184"/>
        <v>0</v>
      </c>
      <c r="EX58" s="83">
        <f t="shared" si="185"/>
        <v>0</v>
      </c>
      <c r="EY58" s="130">
        <f t="shared" si="186"/>
        <v>0</v>
      </c>
      <c r="EZ58" s="71">
        <f>IF(L57="ブルーベリー（普通栽培）",0,220)</f>
        <v>220</v>
      </c>
      <c r="FA58" s="80">
        <f>IF(L57="ブルーベリー（普通栽培）",0,T58+AD58+AN58)</f>
        <v>0</v>
      </c>
      <c r="FB58" s="83">
        <f>IF(L57="ブルーベリー（普通栽培）",0,U58+AE58+AO58)</f>
        <v>0</v>
      </c>
      <c r="FC58" s="83">
        <f t="shared" si="166"/>
        <v>0</v>
      </c>
      <c r="FD58" s="83">
        <f t="shared" si="128"/>
        <v>0</v>
      </c>
      <c r="FE58" s="117">
        <f>IF(Q57="初 年 度",FC58-GK58,0)</f>
        <v>0</v>
      </c>
      <c r="FF58" s="118">
        <f>IF(Q57="次 年 度",FC58-GK58,0)</f>
        <v>0</v>
      </c>
      <c r="FG58" s="136">
        <f t="shared" si="167"/>
        <v>0</v>
      </c>
      <c r="FH58" s="83">
        <f t="shared" si="168"/>
        <v>0</v>
      </c>
      <c r="FI58" s="83">
        <f t="shared" si="169"/>
        <v>0</v>
      </c>
      <c r="FJ58" s="130">
        <f t="shared" si="170"/>
        <v>0</v>
      </c>
      <c r="FK58" s="314">
        <f>IF(P57="課税事業者（一般課税）",INT(V58*10/110)+INT(W58*10/110),0)</f>
        <v>0</v>
      </c>
      <c r="FL58" s="92">
        <f t="shared" si="187"/>
        <v>0</v>
      </c>
      <c r="FM58" s="102">
        <f>IF(P57="課税事業者（一般課税）",INT(AG58*0.0909090909090909),0)</f>
        <v>0</v>
      </c>
      <c r="FN58" s="343">
        <f t="shared" si="46"/>
        <v>0</v>
      </c>
      <c r="FO58" s="350">
        <f>IF(P57="課税事業者（一般課税）",INT(AP58*10/110)+INT(AQ58*10/110),0)</f>
        <v>0</v>
      </c>
      <c r="FP58" s="115">
        <f t="shared" si="171"/>
        <v>0</v>
      </c>
      <c r="FQ58" s="347">
        <f>IF(P57="課税事業者（一般課税）",INT(BA58*10/110),0)</f>
        <v>0</v>
      </c>
      <c r="FR58" s="92">
        <f t="shared" si="48"/>
        <v>0</v>
      </c>
      <c r="FS58" s="355">
        <f>IF(P57="課税事業者（一般課税）",INT(BL58*10/110),0)</f>
        <v>0</v>
      </c>
      <c r="FT58" s="105">
        <f t="shared" si="49"/>
        <v>0</v>
      </c>
      <c r="FU58" s="355">
        <f>IF(P57="課税事業者（一般課税）",INT(BV58*10/110),0)</f>
        <v>0</v>
      </c>
      <c r="FV58" s="115">
        <f t="shared" si="50"/>
        <v>0</v>
      </c>
      <c r="FW58" s="355">
        <f>IF(P57="課税事業者（一般課税）",INT(CF58*10/110),0)</f>
        <v>0</v>
      </c>
      <c r="FX58" s="105">
        <f t="shared" si="51"/>
        <v>0</v>
      </c>
      <c r="FY58" s="347">
        <f>IF(P57="課税事業者（一般課税）",INT(CT58*10/110)+INT(CU58*10/110),0)</f>
        <v>0</v>
      </c>
      <c r="FZ58" s="92">
        <f t="shared" si="172"/>
        <v>0</v>
      </c>
      <c r="GA58" s="355">
        <f>IF(P57="課税事業者（一般課税）",INT(DF58*10/110),0)</f>
        <v>0</v>
      </c>
      <c r="GB58" s="105">
        <f t="shared" si="53"/>
        <v>0</v>
      </c>
      <c r="GC58" s="354">
        <f>IF(P57="課税事業者（一般課税）",INT(DL58*10/110),0)</f>
        <v>0</v>
      </c>
      <c r="GD58" s="92">
        <f t="shared" si="54"/>
        <v>0</v>
      </c>
      <c r="GE58" s="355">
        <f>IF(P57="課税事業者（一般課税）",INT(DZ58*10/110),0)</f>
        <v>0</v>
      </c>
      <c r="GF58" s="115">
        <f t="shared" si="55"/>
        <v>0</v>
      </c>
      <c r="GG58" s="354">
        <f>IF(P57="課税事業者（一般課税）",INT(EJ58*10/110),0)</f>
        <v>0</v>
      </c>
      <c r="GH58" s="115">
        <f t="shared" si="56"/>
        <v>0</v>
      </c>
      <c r="GI58" s="113">
        <f t="shared" si="173"/>
        <v>0</v>
      </c>
      <c r="GJ58" s="92">
        <f t="shared" si="174"/>
        <v>0</v>
      </c>
      <c r="GK58" s="355">
        <f>IF(P57="課税事業者（一般課税）",INT(FC58*10/110),0)</f>
        <v>0</v>
      </c>
      <c r="GL58" s="140">
        <f t="shared" si="58"/>
        <v>0</v>
      </c>
      <c r="GM58" s="695"/>
    </row>
    <row r="59" spans="1:195" ht="20.100000000000001" customHeight="1">
      <c r="A59" s="667" t="str">
        <f t="shared" ref="A59" si="194">+A57</f>
        <v>北海道</v>
      </c>
      <c r="B59" s="521"/>
      <c r="C59" s="629">
        <f t="shared" si="59"/>
        <v>23</v>
      </c>
      <c r="D59" s="685"/>
      <c r="E59" s="317" t="s">
        <v>253</v>
      </c>
      <c r="F59" s="680"/>
      <c r="G59" s="767">
        <f>+'申請用入力(①本体) '!G59:G60</f>
        <v>0</v>
      </c>
      <c r="H59" s="697"/>
      <c r="I59" s="543"/>
      <c r="J59" s="698"/>
      <c r="K59" s="701"/>
      <c r="L59" s="683"/>
      <c r="M59" s="761"/>
      <c r="N59" s="448" t="e">
        <f t="shared" si="14"/>
        <v>#DIV/0!</v>
      </c>
      <c r="O59" s="689" t="str">
        <f>IF(L59="","",VLOOKUP(L59,'リスト（けさない）'!$Q$3:$R$29,2,0))</f>
        <v/>
      </c>
      <c r="P59" s="700"/>
      <c r="Q59" s="700"/>
      <c r="R59" s="473"/>
      <c r="S59" s="251" t="str">
        <f>IF(U59="","",VLOOKUP(L59,'リスト（けさない）'!$X$3:$Y$29,2,0))</f>
        <v/>
      </c>
      <c r="T59" s="243">
        <f t="shared" si="130"/>
        <v>0</v>
      </c>
      <c r="U59" s="255"/>
      <c r="V59" s="245">
        <f t="shared" si="178"/>
        <v>0</v>
      </c>
      <c r="W59" s="246"/>
      <c r="X59" s="247">
        <f t="shared" si="131"/>
        <v>0</v>
      </c>
      <c r="Y59" s="253">
        <f t="shared" si="179"/>
        <v>0</v>
      </c>
      <c r="Z59" s="332">
        <f>IF(Q59="初 年 度",Y59,0)</f>
        <v>0</v>
      </c>
      <c r="AA59" s="438">
        <f>IF(Q59="次 年 度",Y59,0)</f>
        <v>0</v>
      </c>
      <c r="AB59" s="476"/>
      <c r="AC59" s="124" t="s">
        <v>208</v>
      </c>
      <c r="AD59" s="243">
        <f t="shared" si="132"/>
        <v>0</v>
      </c>
      <c r="AE59" s="425"/>
      <c r="AF59" s="388"/>
      <c r="AG59" s="255"/>
      <c r="AH59" s="248">
        <f t="shared" si="133"/>
        <v>0</v>
      </c>
      <c r="AI59" s="339">
        <f>IF(AG59&gt;0,INT((AG59-FM59)/2),AF59-FM59)</f>
        <v>0</v>
      </c>
      <c r="AJ59" s="335">
        <f>IF(Q59="初 年 度",AI59,0)</f>
        <v>0</v>
      </c>
      <c r="AK59" s="336">
        <f>IF(Q59="次 年 度",AI59,0)</f>
        <v>0</v>
      </c>
      <c r="AL59" s="473"/>
      <c r="AM59" s="245" t="str">
        <f>IF(AO59="","",VLOOKUP(L59,'リスト（けさない）'!$AA$3:$AB$29,2,0))</f>
        <v/>
      </c>
      <c r="AN59" s="248">
        <f t="shared" si="134"/>
        <v>0</v>
      </c>
      <c r="AO59" s="425"/>
      <c r="AP59" s="257">
        <f t="shared" si="180"/>
        <v>0</v>
      </c>
      <c r="AQ59" s="255"/>
      <c r="AR59" s="258">
        <f t="shared" si="135"/>
        <v>0</v>
      </c>
      <c r="AS59" s="338">
        <f t="shared" si="67"/>
        <v>0</v>
      </c>
      <c r="AT59" s="332">
        <f>IF(Q59="初 年 度",AS59,0)</f>
        <v>0</v>
      </c>
      <c r="AU59" s="333">
        <f>IF(Q59="次 年 度",AS59,0)</f>
        <v>0</v>
      </c>
      <c r="AV59" s="476"/>
      <c r="AW59" s="124" t="s">
        <v>208</v>
      </c>
      <c r="AX59" s="248">
        <f t="shared" si="136"/>
        <v>0</v>
      </c>
      <c r="AY59" s="244"/>
      <c r="AZ59" s="369"/>
      <c r="BA59" s="255"/>
      <c r="BB59" s="254">
        <f t="shared" si="137"/>
        <v>0</v>
      </c>
      <c r="BC59" s="338">
        <f t="shared" si="61"/>
        <v>0</v>
      </c>
      <c r="BD59" s="332">
        <f>IF(Q59="初 年 度",BC59,0)</f>
        <v>0</v>
      </c>
      <c r="BE59" s="333">
        <f>IF(Q59="次 年 度",BC59,0)</f>
        <v>0</v>
      </c>
      <c r="BF59" s="476"/>
      <c r="BG59" s="124" t="s">
        <v>208</v>
      </c>
      <c r="BH59" s="248">
        <f t="shared" si="138"/>
        <v>0</v>
      </c>
      <c r="BI59" s="244"/>
      <c r="BJ59" s="369"/>
      <c r="BK59" s="255"/>
      <c r="BL59" s="248">
        <f t="shared" si="139"/>
        <v>0</v>
      </c>
      <c r="BM59" s="339">
        <f t="shared" si="68"/>
        <v>0</v>
      </c>
      <c r="BN59" s="335">
        <f>IF(Q59="初 年 度",BM59,0)</f>
        <v>0</v>
      </c>
      <c r="BO59" s="336">
        <f>IF(Q59="次 年 度",BM59,0)</f>
        <v>0</v>
      </c>
      <c r="BP59" s="476"/>
      <c r="BQ59" s="124" t="s">
        <v>208</v>
      </c>
      <c r="BR59" s="248">
        <f t="shared" si="140"/>
        <v>0</v>
      </c>
      <c r="BS59" s="244"/>
      <c r="BT59" s="369"/>
      <c r="BU59" s="88"/>
      <c r="BV59" s="95">
        <f t="shared" si="141"/>
        <v>0</v>
      </c>
      <c r="BW59" s="339">
        <f t="shared" si="69"/>
        <v>0</v>
      </c>
      <c r="BX59" s="335">
        <f>IF(Q59="初 年 度",BW59,0)</f>
        <v>0</v>
      </c>
      <c r="BY59" s="336">
        <f>IF(Q59="次 年 度",BW59,0)</f>
        <v>0</v>
      </c>
      <c r="BZ59" s="476"/>
      <c r="CA59" s="124" t="s">
        <v>208</v>
      </c>
      <c r="CB59" s="248">
        <f t="shared" si="142"/>
        <v>0</v>
      </c>
      <c r="CC59" s="244"/>
      <c r="CD59" s="369"/>
      <c r="CE59" s="255"/>
      <c r="CF59" s="254">
        <f t="shared" si="143"/>
        <v>0</v>
      </c>
      <c r="CG59" s="338">
        <f t="shared" si="62"/>
        <v>0</v>
      </c>
      <c r="CH59" s="332">
        <f>IF(Q59="初 年 度",CG59,0)</f>
        <v>0</v>
      </c>
      <c r="CI59" s="333">
        <f>IF(Q59="次 年 度",CG59,0)</f>
        <v>0</v>
      </c>
      <c r="CJ59" s="256">
        <f t="shared" si="144"/>
        <v>0</v>
      </c>
      <c r="CK59" s="245">
        <f t="shared" si="145"/>
        <v>0</v>
      </c>
      <c r="CL59" s="245">
        <f t="shared" si="146"/>
        <v>0</v>
      </c>
      <c r="CM59" s="247">
        <f t="shared" si="147"/>
        <v>0</v>
      </c>
      <c r="CN59" s="245">
        <f t="shared" si="148"/>
        <v>0</v>
      </c>
      <c r="CO59" s="266">
        <f t="shared" si="149"/>
        <v>0</v>
      </c>
      <c r="CP59" s="476"/>
      <c r="CQ59" s="251" t="str">
        <f>IF(CS59="","",VLOOKUP(L59,'リスト（けさない）'!$AD$3:$AE$29,2,0))</f>
        <v/>
      </c>
      <c r="CR59" s="267">
        <f t="shared" si="150"/>
        <v>0</v>
      </c>
      <c r="CS59" s="244"/>
      <c r="CT59" s="245">
        <f t="shared" si="151"/>
        <v>0</v>
      </c>
      <c r="CU59" s="255"/>
      <c r="CV59" s="245">
        <f t="shared" si="152"/>
        <v>0</v>
      </c>
      <c r="CW59" s="339">
        <f t="shared" si="70"/>
        <v>0</v>
      </c>
      <c r="CX59" s="335">
        <f>IF(Q59="初 年 度",CW59,0)</f>
        <v>0</v>
      </c>
      <c r="CY59" s="336">
        <f>IF(Q59="次 年 度",CW59,0)</f>
        <v>0</v>
      </c>
      <c r="CZ59" s="476"/>
      <c r="DA59" s="124" t="s">
        <v>208</v>
      </c>
      <c r="DB59" s="267">
        <f t="shared" si="153"/>
        <v>0</v>
      </c>
      <c r="DC59" s="244"/>
      <c r="DD59" s="369"/>
      <c r="DE59" s="255"/>
      <c r="DF59" s="254">
        <f t="shared" si="154"/>
        <v>0</v>
      </c>
      <c r="DG59" s="338">
        <f t="shared" si="64"/>
        <v>0</v>
      </c>
      <c r="DH59" s="332">
        <f>IF(Q59="初 年 度",DG59,0)</f>
        <v>0</v>
      </c>
      <c r="DI59" s="333">
        <f>IF(Q59="次 年 度",DG59,0)</f>
        <v>0</v>
      </c>
      <c r="DJ59" s="476"/>
      <c r="DK59" s="458" t="s">
        <v>208</v>
      </c>
      <c r="DL59" s="267">
        <f t="shared" si="155"/>
        <v>0</v>
      </c>
      <c r="DM59" s="244"/>
      <c r="DN59" s="369"/>
      <c r="DO59" s="255"/>
      <c r="DP59" s="248">
        <f t="shared" si="156"/>
        <v>0</v>
      </c>
      <c r="DQ59" s="339">
        <f t="shared" si="71"/>
        <v>0</v>
      </c>
      <c r="DR59" s="335">
        <f>IF(Q59="初 年 度",DQ59,0)</f>
        <v>0</v>
      </c>
      <c r="DS59" s="336">
        <f>IF(Q59="次 年 度",DQ59,0)</f>
        <v>0</v>
      </c>
      <c r="DT59" s="476"/>
      <c r="DU59" s="458" t="s">
        <v>208</v>
      </c>
      <c r="DV59" s="267">
        <f t="shared" si="157"/>
        <v>0</v>
      </c>
      <c r="DW59" s="244"/>
      <c r="DX59" s="369"/>
      <c r="DY59" s="255"/>
      <c r="DZ59" s="254">
        <f t="shared" si="158"/>
        <v>0</v>
      </c>
      <c r="EA59" s="338">
        <f t="shared" si="65"/>
        <v>0</v>
      </c>
      <c r="EB59" s="332">
        <f>IF(Q59="初 年 度",EA59,0)</f>
        <v>0</v>
      </c>
      <c r="EC59" s="333">
        <f>IF(Q59="次 年 度",EA59,0)</f>
        <v>0</v>
      </c>
      <c r="ED59" s="476"/>
      <c r="EE59" s="458" t="s">
        <v>208</v>
      </c>
      <c r="EF59" s="267">
        <f t="shared" si="159"/>
        <v>0</v>
      </c>
      <c r="EG59" s="244"/>
      <c r="EH59" s="369"/>
      <c r="EI59" s="255"/>
      <c r="EJ59" s="248">
        <f t="shared" si="160"/>
        <v>0</v>
      </c>
      <c r="EK59" s="339">
        <f t="shared" si="72"/>
        <v>0</v>
      </c>
      <c r="EL59" s="335">
        <f>IF(Q59="初 年 度",EK59,0)</f>
        <v>0</v>
      </c>
      <c r="EM59" s="336">
        <f>IF(Q59="次 年 度",EK59,0)</f>
        <v>0</v>
      </c>
      <c r="EN59" s="256">
        <f t="shared" si="161"/>
        <v>0</v>
      </c>
      <c r="EO59" s="247">
        <f t="shared" si="188"/>
        <v>0</v>
      </c>
      <c r="EP59" s="247">
        <f t="shared" si="162"/>
        <v>0</v>
      </c>
      <c r="EQ59" s="247">
        <f t="shared" si="163"/>
        <v>0</v>
      </c>
      <c r="ER59" s="247">
        <f t="shared" si="164"/>
        <v>0</v>
      </c>
      <c r="ES59" s="259">
        <f t="shared" si="165"/>
        <v>0</v>
      </c>
      <c r="ET59" s="272">
        <f t="shared" si="181"/>
        <v>0</v>
      </c>
      <c r="EU59" s="264">
        <f t="shared" si="182"/>
        <v>0</v>
      </c>
      <c r="EV59" s="247">
        <f t="shared" si="183"/>
        <v>0</v>
      </c>
      <c r="EW59" s="247">
        <f t="shared" si="184"/>
        <v>0</v>
      </c>
      <c r="EX59" s="251">
        <f t="shared" si="185"/>
        <v>0</v>
      </c>
      <c r="EY59" s="268">
        <f t="shared" si="186"/>
        <v>0</v>
      </c>
      <c r="EZ59" s="383">
        <f>IF(L59="ブルーベリー（普通栽培）",0,220)</f>
        <v>220</v>
      </c>
      <c r="FA59" s="247">
        <f>IF(L59="ブルーベリー（普通栽培）",0,T59+AD59+AN59)</f>
        <v>0</v>
      </c>
      <c r="FB59" s="247">
        <f>IF(L59="ブルーベリー（普通栽培）",0,U59+AE59+AO59)</f>
        <v>0</v>
      </c>
      <c r="FC59" s="253">
        <f t="shared" si="166"/>
        <v>0</v>
      </c>
      <c r="FD59" s="247">
        <f t="shared" si="128"/>
        <v>0</v>
      </c>
      <c r="FE59" s="247">
        <f>IF(Q59="初 年 度",FC59-GK59,0)</f>
        <v>0</v>
      </c>
      <c r="FF59" s="259">
        <f>IF(Q59="次 年 度",FC59-GK59,0)</f>
        <v>0</v>
      </c>
      <c r="FG59" s="135">
        <f t="shared" si="167"/>
        <v>0</v>
      </c>
      <c r="FH59" s="82">
        <f t="shared" si="168"/>
        <v>0</v>
      </c>
      <c r="FI59" s="82">
        <f t="shared" si="169"/>
        <v>0</v>
      </c>
      <c r="FJ59" s="129">
        <f t="shared" si="170"/>
        <v>0</v>
      </c>
      <c r="FK59" s="228">
        <f>IF(P59="課税事業者（一般課税）",INT(V59*10/110)+INT(W59*10/110),0)</f>
        <v>0</v>
      </c>
      <c r="FL59" s="277">
        <f t="shared" si="187"/>
        <v>0</v>
      </c>
      <c r="FM59" s="278">
        <f>IF(P59="課税事業者（一般課税）",INT(AG59*0.0909090909090909),0)</f>
        <v>0</v>
      </c>
      <c r="FN59" s="342">
        <f t="shared" si="46"/>
        <v>0</v>
      </c>
      <c r="FO59" s="232">
        <f>IF(P59="課税事業者（一般課税）",INT(AP59*10/110)+INT(AQ59*10/110),0)</f>
        <v>0</v>
      </c>
      <c r="FP59" s="281">
        <f t="shared" si="171"/>
        <v>0</v>
      </c>
      <c r="FQ59" s="340">
        <f>IF(P59="課税事業者（一般課税）",INT(BA59*10/110),0)</f>
        <v>0</v>
      </c>
      <c r="FR59" s="277">
        <f t="shared" si="48"/>
        <v>0</v>
      </c>
      <c r="FS59" s="230">
        <f>IF(P59="課税事業者（一般課税）",INT(BL59*10/110),0)</f>
        <v>0</v>
      </c>
      <c r="FT59" s="281">
        <f t="shared" si="49"/>
        <v>0</v>
      </c>
      <c r="FU59" s="230">
        <f>IF(P59="課税事業者（一般課税）",INT(BV59*10/110),0)</f>
        <v>0</v>
      </c>
      <c r="FV59" s="281">
        <f t="shared" si="50"/>
        <v>0</v>
      </c>
      <c r="FW59" s="230">
        <f>IF(P59="課税事業者（一般課税）",INT(CF59*10/110),0)</f>
        <v>0</v>
      </c>
      <c r="FX59" s="279">
        <f t="shared" si="51"/>
        <v>0</v>
      </c>
      <c r="FY59" s="340">
        <f>IF(P59="課税事業者（一般課税）",INT(CT59*10/110)+INT(CU59*10/110),0)</f>
        <v>0</v>
      </c>
      <c r="FZ59" s="277">
        <f t="shared" si="172"/>
        <v>0</v>
      </c>
      <c r="GA59" s="230">
        <f>IF(P59="課税事業者（一般課税）",INT(DF59*10/110),0)</f>
        <v>0</v>
      </c>
      <c r="GB59" s="279">
        <f t="shared" si="53"/>
        <v>0</v>
      </c>
      <c r="GC59" s="353">
        <f>IF(P59="課税事業者（一般課税）",INT(DP59*10/110),0)</f>
        <v>0</v>
      </c>
      <c r="GD59" s="277">
        <f t="shared" si="54"/>
        <v>0</v>
      </c>
      <c r="GE59" s="230">
        <f>IF(P59="課税事業者（一般課税）",INT(DZ59*10/110),0)</f>
        <v>0</v>
      </c>
      <c r="GF59" s="281">
        <f t="shared" si="55"/>
        <v>0</v>
      </c>
      <c r="GG59" s="353">
        <f>IF(P59="課税事業者（一般課税）",INT(EJ59*10/110),0)</f>
        <v>0</v>
      </c>
      <c r="GH59" s="281">
        <f t="shared" si="56"/>
        <v>0</v>
      </c>
      <c r="GI59" s="280">
        <f t="shared" si="173"/>
        <v>0</v>
      </c>
      <c r="GJ59" s="277">
        <f t="shared" si="174"/>
        <v>0</v>
      </c>
      <c r="GK59" s="230">
        <f>IF(P59="課税事業者（一般課税）",INT(FC59*10/110),0)</f>
        <v>0</v>
      </c>
      <c r="GL59" s="287">
        <f t="shared" si="58"/>
        <v>0</v>
      </c>
      <c r="GM59" s="694"/>
    </row>
    <row r="60" spans="1:195" ht="20.100000000000001" customHeight="1">
      <c r="A60" s="668"/>
      <c r="B60" s="522"/>
      <c r="C60" s="669"/>
      <c r="D60" s="673"/>
      <c r="E60" s="320" t="s">
        <v>135</v>
      </c>
      <c r="F60" s="675"/>
      <c r="G60" s="770"/>
      <c r="H60" s="497"/>
      <c r="I60" s="697"/>
      <c r="J60" s="699"/>
      <c r="K60" s="552"/>
      <c r="L60" s="541"/>
      <c r="M60" s="554"/>
      <c r="N60" s="447" t="e">
        <f t="shared" si="14"/>
        <v>#DIV/0!</v>
      </c>
      <c r="O60" s="690"/>
      <c r="P60" s="537"/>
      <c r="Q60" s="537"/>
      <c r="R60" s="89"/>
      <c r="S60" s="80" t="str">
        <f>IF(U60="","",VLOOKUP(L59,'リスト（けさない）'!$X$3:$Y$29,2,0))</f>
        <v/>
      </c>
      <c r="T60" s="74">
        <f t="shared" si="130"/>
        <v>0</v>
      </c>
      <c r="U60" s="89"/>
      <c r="V60" s="80">
        <f t="shared" si="178"/>
        <v>0</v>
      </c>
      <c r="W60" s="78"/>
      <c r="X60" s="83">
        <f t="shared" si="131"/>
        <v>0</v>
      </c>
      <c r="Y60" s="83">
        <f t="shared" si="179"/>
        <v>0</v>
      </c>
      <c r="Z60" s="394">
        <f>IF(Q59="初 年 度",Y60,0)</f>
        <v>0</v>
      </c>
      <c r="AA60" s="439">
        <f>IF(Q59="次 年 度",Y60,0)</f>
        <v>0</v>
      </c>
      <c r="AB60" s="477"/>
      <c r="AC60" s="125" t="s">
        <v>208</v>
      </c>
      <c r="AD60" s="74">
        <f t="shared" si="132"/>
        <v>0</v>
      </c>
      <c r="AE60" s="426"/>
      <c r="AF60" s="388"/>
      <c r="AG60" s="89"/>
      <c r="AH60" s="96">
        <f t="shared" si="133"/>
        <v>0</v>
      </c>
      <c r="AI60" s="96">
        <f>IF(AG59&gt;0,INT((AG60-FM60)/2),AF60-FM60)</f>
        <v>0</v>
      </c>
      <c r="AJ60" s="96">
        <f>IF(Q59="初 年 度",AI60,0)</f>
        <v>0</v>
      </c>
      <c r="AK60" s="99">
        <f>IF(Q59="次 年 度",AI60,0)</f>
        <v>0</v>
      </c>
      <c r="AL60" s="89"/>
      <c r="AM60" s="80" t="str">
        <f>IF(AO60="","",VLOOKUP(L59,'リスト（けさない）'!$AA$3:$AB$29,2,0))</f>
        <v/>
      </c>
      <c r="AN60" s="96">
        <f t="shared" si="134"/>
        <v>0</v>
      </c>
      <c r="AO60" s="426"/>
      <c r="AP60" s="107">
        <f t="shared" si="180"/>
        <v>0</v>
      </c>
      <c r="AQ60" s="89"/>
      <c r="AR60" s="111">
        <f t="shared" si="135"/>
        <v>0</v>
      </c>
      <c r="AS60" s="334">
        <f t="shared" si="67"/>
        <v>0</v>
      </c>
      <c r="AT60" s="334">
        <f>IF(Q59="初 年 度",AS60,0)</f>
        <v>0</v>
      </c>
      <c r="AU60" s="337">
        <f>IF(Q59="次 年 度",AS60,0)</f>
        <v>0</v>
      </c>
      <c r="AV60" s="477"/>
      <c r="AW60" s="125" t="s">
        <v>208</v>
      </c>
      <c r="AX60" s="96">
        <f t="shared" si="136"/>
        <v>0</v>
      </c>
      <c r="AY60" s="100"/>
      <c r="AZ60" s="370"/>
      <c r="BA60" s="89"/>
      <c r="BB60" s="96">
        <f t="shared" si="137"/>
        <v>0</v>
      </c>
      <c r="BC60" s="80">
        <f t="shared" si="61"/>
        <v>0</v>
      </c>
      <c r="BD60" s="83">
        <f>IF(Q59="初 年 度",BC60,0)</f>
        <v>0</v>
      </c>
      <c r="BE60" s="120">
        <f>IF(Q59="次 年 度",BC60,0)</f>
        <v>0</v>
      </c>
      <c r="BF60" s="477"/>
      <c r="BG60" s="125" t="s">
        <v>208</v>
      </c>
      <c r="BH60" s="96">
        <f t="shared" si="138"/>
        <v>0</v>
      </c>
      <c r="BI60" s="100"/>
      <c r="BJ60" s="370"/>
      <c r="BK60" s="89"/>
      <c r="BL60" s="96">
        <f t="shared" si="139"/>
        <v>0</v>
      </c>
      <c r="BM60" s="83">
        <f t="shared" si="68"/>
        <v>0</v>
      </c>
      <c r="BN60" s="83">
        <f>IF(Q59="初 年 度",BM60,0)</f>
        <v>0</v>
      </c>
      <c r="BO60" s="120">
        <f>IF(Q59="次 年 度",BM60,0)</f>
        <v>0</v>
      </c>
      <c r="BP60" s="477"/>
      <c r="BQ60" s="125" t="s">
        <v>208</v>
      </c>
      <c r="BR60" s="96">
        <f t="shared" si="140"/>
        <v>0</v>
      </c>
      <c r="BS60" s="100"/>
      <c r="BT60" s="370"/>
      <c r="BU60" s="89"/>
      <c r="BV60" s="96">
        <f t="shared" si="141"/>
        <v>0</v>
      </c>
      <c r="BW60" s="83">
        <f t="shared" si="69"/>
        <v>0</v>
      </c>
      <c r="BX60" s="83">
        <f>IF(Q59="初 年 度",BW60,0)</f>
        <v>0</v>
      </c>
      <c r="BY60" s="120">
        <f>IF(Q59="次 年 度",BW60,0)</f>
        <v>0</v>
      </c>
      <c r="BZ60" s="477"/>
      <c r="CA60" s="125" t="s">
        <v>208</v>
      </c>
      <c r="CB60" s="96">
        <f t="shared" si="142"/>
        <v>0</v>
      </c>
      <c r="CC60" s="100"/>
      <c r="CD60" s="370"/>
      <c r="CE60" s="89"/>
      <c r="CF60" s="96">
        <f t="shared" si="143"/>
        <v>0</v>
      </c>
      <c r="CG60" s="83">
        <f t="shared" si="62"/>
        <v>0</v>
      </c>
      <c r="CH60" s="83">
        <f>IF(Q59="初 年 度",CG60,0)</f>
        <v>0</v>
      </c>
      <c r="CI60" s="120">
        <f>IF(Q59="次 年 度",CG60,0)</f>
        <v>0</v>
      </c>
      <c r="CJ60" s="71">
        <f t="shared" si="144"/>
        <v>0</v>
      </c>
      <c r="CK60" s="80">
        <f t="shared" si="145"/>
        <v>0</v>
      </c>
      <c r="CL60" s="80">
        <f t="shared" si="146"/>
        <v>0</v>
      </c>
      <c r="CM60" s="83">
        <f t="shared" si="147"/>
        <v>0</v>
      </c>
      <c r="CN60" s="80">
        <f t="shared" si="148"/>
        <v>0</v>
      </c>
      <c r="CO60" s="130">
        <f t="shared" si="149"/>
        <v>0</v>
      </c>
      <c r="CP60" s="477"/>
      <c r="CQ60" s="81" t="str">
        <f>IF(CS60="","",VLOOKUP(L59,'リスト（けさない）'!$AD$3:$AE$29,2,0))</f>
        <v/>
      </c>
      <c r="CR60" s="74">
        <f t="shared" si="150"/>
        <v>0</v>
      </c>
      <c r="CS60" s="100"/>
      <c r="CT60" s="80">
        <f t="shared" si="151"/>
        <v>0</v>
      </c>
      <c r="CU60" s="89"/>
      <c r="CV60" s="80">
        <f t="shared" si="152"/>
        <v>0</v>
      </c>
      <c r="CW60" s="80">
        <f t="shared" si="70"/>
        <v>0</v>
      </c>
      <c r="CX60" s="83">
        <f>IF(Q59="初 年 度",CW60,0)</f>
        <v>0</v>
      </c>
      <c r="CY60" s="120">
        <f>IF(Q59="次 年 度",CW60,0)</f>
        <v>0</v>
      </c>
      <c r="CZ60" s="477"/>
      <c r="DA60" s="125" t="s">
        <v>208</v>
      </c>
      <c r="DB60" s="74">
        <f t="shared" si="153"/>
        <v>0</v>
      </c>
      <c r="DC60" s="100"/>
      <c r="DD60" s="370"/>
      <c r="DE60" s="89"/>
      <c r="DF60" s="96">
        <f t="shared" si="154"/>
        <v>0</v>
      </c>
      <c r="DG60" s="83">
        <f t="shared" si="64"/>
        <v>0</v>
      </c>
      <c r="DH60" s="83">
        <f>IF(Q59="初 年 度",DG60,0)</f>
        <v>0</v>
      </c>
      <c r="DI60" s="120">
        <f>IF(Q59="次 年 度",DG60,0)</f>
        <v>0</v>
      </c>
      <c r="DJ60" s="477"/>
      <c r="DK60" s="125" t="s">
        <v>208</v>
      </c>
      <c r="DL60" s="74">
        <f t="shared" si="155"/>
        <v>0</v>
      </c>
      <c r="DM60" s="100"/>
      <c r="DN60" s="370"/>
      <c r="DO60" s="89"/>
      <c r="DP60" s="96">
        <f t="shared" si="156"/>
        <v>0</v>
      </c>
      <c r="DQ60" s="83">
        <f t="shared" si="71"/>
        <v>0</v>
      </c>
      <c r="DR60" s="83">
        <f>IF(Q59="初 年 度",DQ60,0)</f>
        <v>0</v>
      </c>
      <c r="DS60" s="120">
        <f>IF(Q59="次 年 度",DQ60,0)</f>
        <v>0</v>
      </c>
      <c r="DT60" s="477"/>
      <c r="DU60" s="125" t="s">
        <v>208</v>
      </c>
      <c r="DV60" s="74">
        <f t="shared" si="157"/>
        <v>0</v>
      </c>
      <c r="DW60" s="100"/>
      <c r="DX60" s="370"/>
      <c r="DY60" s="89"/>
      <c r="DZ60" s="96">
        <f t="shared" si="158"/>
        <v>0</v>
      </c>
      <c r="EA60" s="83">
        <f t="shared" si="65"/>
        <v>0</v>
      </c>
      <c r="EB60" s="83">
        <f>IF(Q59="初 年 度",EA60,0)</f>
        <v>0</v>
      </c>
      <c r="EC60" s="120">
        <f>IF(Q59="次 年 度",EA60,0)</f>
        <v>0</v>
      </c>
      <c r="ED60" s="477"/>
      <c r="EE60" s="125" t="s">
        <v>208</v>
      </c>
      <c r="EF60" s="74">
        <f t="shared" si="159"/>
        <v>0</v>
      </c>
      <c r="EG60" s="100"/>
      <c r="EH60" s="370"/>
      <c r="EI60" s="89"/>
      <c r="EJ60" s="96">
        <f t="shared" si="160"/>
        <v>0</v>
      </c>
      <c r="EK60" s="83">
        <f t="shared" si="72"/>
        <v>0</v>
      </c>
      <c r="EL60" s="83">
        <f>IF(Q59="初 年 度",EK60,0)</f>
        <v>0</v>
      </c>
      <c r="EM60" s="120">
        <f>IF(Q59="次 年 度",EK60,0)</f>
        <v>0</v>
      </c>
      <c r="EN60" s="71">
        <f t="shared" si="161"/>
        <v>0</v>
      </c>
      <c r="EO60" s="83">
        <f t="shared" si="188"/>
        <v>0</v>
      </c>
      <c r="EP60" s="83">
        <f t="shared" si="162"/>
        <v>0</v>
      </c>
      <c r="EQ60" s="83">
        <f t="shared" si="163"/>
        <v>0</v>
      </c>
      <c r="ER60" s="83">
        <f t="shared" si="164"/>
        <v>0</v>
      </c>
      <c r="ES60" s="120">
        <f t="shared" si="165"/>
        <v>0</v>
      </c>
      <c r="ET60" s="136">
        <f t="shared" si="181"/>
        <v>0</v>
      </c>
      <c r="EU60" s="122">
        <f t="shared" si="182"/>
        <v>0</v>
      </c>
      <c r="EV60" s="83">
        <f t="shared" si="183"/>
        <v>0</v>
      </c>
      <c r="EW60" s="83">
        <f t="shared" si="184"/>
        <v>0</v>
      </c>
      <c r="EX60" s="83">
        <f t="shared" si="185"/>
        <v>0</v>
      </c>
      <c r="EY60" s="130">
        <f t="shared" si="186"/>
        <v>0</v>
      </c>
      <c r="EZ60" s="71">
        <f>IF(L59="ブルーベリー（普通栽培）",0,220)</f>
        <v>220</v>
      </c>
      <c r="FA60" s="80">
        <f>IF(L59="ブルーベリー（普通栽培）",0,T60+AD60+AN60)</f>
        <v>0</v>
      </c>
      <c r="FB60" s="83">
        <f>IF(L59="ブルーベリー（普通栽培）",0,U60+AE60+AO60)</f>
        <v>0</v>
      </c>
      <c r="FC60" s="83">
        <f t="shared" si="166"/>
        <v>0</v>
      </c>
      <c r="FD60" s="83">
        <f t="shared" si="128"/>
        <v>0</v>
      </c>
      <c r="FE60" s="83">
        <f>IF(Q59="初 年 度",FC60-GK60,0)</f>
        <v>0</v>
      </c>
      <c r="FF60" s="120">
        <f>IF(Q59="次 年 度",FC60-GK60,0)</f>
        <v>0</v>
      </c>
      <c r="FG60" s="71">
        <f t="shared" si="167"/>
        <v>0</v>
      </c>
      <c r="FH60" s="83">
        <f t="shared" si="168"/>
        <v>0</v>
      </c>
      <c r="FI60" s="83">
        <f t="shared" si="169"/>
        <v>0</v>
      </c>
      <c r="FJ60" s="130">
        <f t="shared" si="170"/>
        <v>0</v>
      </c>
      <c r="FK60" s="314">
        <f>IF(P59="課税事業者（一般課税）",INT(V60*10/110)+INT(W60*10/110),0)</f>
        <v>0</v>
      </c>
      <c r="FL60" s="92">
        <f t="shared" si="187"/>
        <v>0</v>
      </c>
      <c r="FM60" s="102">
        <f>IF(P59="課税事業者（一般課税）",INT(AG60*0.0909090909090909),0)</f>
        <v>0</v>
      </c>
      <c r="FN60" s="343">
        <f t="shared" si="46"/>
        <v>0</v>
      </c>
      <c r="FO60" s="350">
        <f>IF(P59="課税事業者（一般課税）",INT(AP60*10/110)+INT(AQ60*10/110),0)</f>
        <v>0</v>
      </c>
      <c r="FP60" s="115">
        <f t="shared" si="171"/>
        <v>0</v>
      </c>
      <c r="FQ60" s="347">
        <f>IF(P59="課税事業者（一般課税）",INT(BA60*10/110),0)</f>
        <v>0</v>
      </c>
      <c r="FR60" s="92">
        <f t="shared" si="48"/>
        <v>0</v>
      </c>
      <c r="FS60" s="355">
        <f>IF(P59="課税事業者（一般課税）",INT(BL60*10/110),0)</f>
        <v>0</v>
      </c>
      <c r="FT60" s="105">
        <f t="shared" si="49"/>
        <v>0</v>
      </c>
      <c r="FU60" s="355">
        <f>IF(P59="課税事業者（一般課税）",INT(BV60*10/110),0)</f>
        <v>0</v>
      </c>
      <c r="FV60" s="115">
        <f t="shared" si="50"/>
        <v>0</v>
      </c>
      <c r="FW60" s="355">
        <f>IF(P59="課税事業者（一般課税）",INT(CF60*10/110),0)</f>
        <v>0</v>
      </c>
      <c r="FX60" s="105">
        <f t="shared" si="51"/>
        <v>0</v>
      </c>
      <c r="FY60" s="347">
        <f>IF(P59="課税事業者（一般課税）",INT(CT60*10/110)+INT(CU60*10/110),0)</f>
        <v>0</v>
      </c>
      <c r="FZ60" s="92">
        <f t="shared" si="172"/>
        <v>0</v>
      </c>
      <c r="GA60" s="355">
        <f>IF(P59="課税事業者（一般課税）",INT(DF60*10/110),0)</f>
        <v>0</v>
      </c>
      <c r="GB60" s="105">
        <f t="shared" si="53"/>
        <v>0</v>
      </c>
      <c r="GC60" s="354">
        <f>IF(P59="課税事業者（一般課税）",INT(DL60*10/110),0)</f>
        <v>0</v>
      </c>
      <c r="GD60" s="92">
        <f t="shared" si="54"/>
        <v>0</v>
      </c>
      <c r="GE60" s="355">
        <f>IF(P59="課税事業者（一般課税）",INT(DZ60*10/110),0)</f>
        <v>0</v>
      </c>
      <c r="GF60" s="115">
        <f t="shared" si="55"/>
        <v>0</v>
      </c>
      <c r="GG60" s="354">
        <f>IF(P59="課税事業者（一般課税）",INT(EJ60*10/110),0)</f>
        <v>0</v>
      </c>
      <c r="GH60" s="115">
        <f t="shared" si="56"/>
        <v>0</v>
      </c>
      <c r="GI60" s="113">
        <f t="shared" si="173"/>
        <v>0</v>
      </c>
      <c r="GJ60" s="92">
        <f t="shared" si="174"/>
        <v>0</v>
      </c>
      <c r="GK60" s="355">
        <f>IF(P59="課税事業者（一般課税）",INT(FC60*10/110),0)</f>
        <v>0</v>
      </c>
      <c r="GL60" s="140">
        <f t="shared" si="58"/>
        <v>0</v>
      </c>
      <c r="GM60" s="695"/>
    </row>
    <row r="61" spans="1:195" ht="20.100000000000001" customHeight="1">
      <c r="A61" s="667" t="str">
        <f t="shared" ref="A61" si="195">+A59</f>
        <v>北海道</v>
      </c>
      <c r="B61" s="521"/>
      <c r="C61" s="629">
        <f t="shared" si="59"/>
        <v>24</v>
      </c>
      <c r="D61" s="685"/>
      <c r="E61" s="317" t="s">
        <v>253</v>
      </c>
      <c r="F61" s="680"/>
      <c r="G61" s="767">
        <f>+'申請用入力(①本体) '!G61:G62</f>
        <v>0</v>
      </c>
      <c r="H61" s="697"/>
      <c r="I61" s="543"/>
      <c r="J61" s="698"/>
      <c r="K61" s="701"/>
      <c r="L61" s="683"/>
      <c r="M61" s="761"/>
      <c r="N61" s="448" t="e">
        <f t="shared" si="14"/>
        <v>#DIV/0!</v>
      </c>
      <c r="O61" s="689" t="str">
        <f>IF(L61="","",VLOOKUP(L61,'リスト（けさない）'!$Q$3:$R$29,2,0))</f>
        <v/>
      </c>
      <c r="P61" s="700"/>
      <c r="Q61" s="700"/>
      <c r="R61" s="460"/>
      <c r="S61" s="251" t="str">
        <f>IF(U61="","",VLOOKUP(L61,'リスト（けさない）'!$X$3:$Y$29,2,0))</f>
        <v/>
      </c>
      <c r="T61" s="249">
        <f t="shared" si="130"/>
        <v>0</v>
      </c>
      <c r="U61" s="260"/>
      <c r="V61" s="251">
        <f t="shared" si="178"/>
        <v>0</v>
      </c>
      <c r="W61" s="252"/>
      <c r="X61" s="253">
        <f t="shared" si="131"/>
        <v>0</v>
      </c>
      <c r="Y61" s="253">
        <f t="shared" si="179"/>
        <v>0</v>
      </c>
      <c r="Z61" s="332">
        <f>IF(Q61="初 年 度",Y61,0)</f>
        <v>0</v>
      </c>
      <c r="AA61" s="438">
        <f>IF(Q61="次 年 度",Y61,0)</f>
        <v>0</v>
      </c>
      <c r="AB61" s="478"/>
      <c r="AC61" s="73" t="s">
        <v>208</v>
      </c>
      <c r="AD61" s="249">
        <f t="shared" si="132"/>
        <v>0</v>
      </c>
      <c r="AE61" s="427"/>
      <c r="AF61" s="388"/>
      <c r="AG61" s="260"/>
      <c r="AH61" s="254">
        <f t="shared" si="133"/>
        <v>0</v>
      </c>
      <c r="AI61" s="339">
        <f>IF(AG61&gt;0,INT((AG61-FM61)/2),AF61-FM61)</f>
        <v>0</v>
      </c>
      <c r="AJ61" s="335">
        <f>IF(Q61="初 年 度",AI61,0)</f>
        <v>0</v>
      </c>
      <c r="AK61" s="336">
        <f>IF(Q61="次 年 度",AI61,0)</f>
        <v>0</v>
      </c>
      <c r="AL61" s="460"/>
      <c r="AM61" s="251" t="str">
        <f>IF(AO61="","",VLOOKUP(L61,'リスト（けさない）'!$AA$3:$AB$29,2,0))</f>
        <v/>
      </c>
      <c r="AN61" s="254">
        <f t="shared" si="134"/>
        <v>0</v>
      </c>
      <c r="AO61" s="427"/>
      <c r="AP61" s="261">
        <f t="shared" si="180"/>
        <v>0</v>
      </c>
      <c r="AQ61" s="260"/>
      <c r="AR61" s="262">
        <f t="shared" si="135"/>
        <v>0</v>
      </c>
      <c r="AS61" s="338">
        <f t="shared" si="67"/>
        <v>0</v>
      </c>
      <c r="AT61" s="332">
        <f>IF(Q61="初 年 度",AS61,0)</f>
        <v>0</v>
      </c>
      <c r="AU61" s="333">
        <f>IF(Q61="次 年 度",AS61,0)</f>
        <v>0</v>
      </c>
      <c r="AV61" s="478"/>
      <c r="AW61" s="73" t="s">
        <v>208</v>
      </c>
      <c r="AX61" s="254">
        <f t="shared" si="136"/>
        <v>0</v>
      </c>
      <c r="AY61" s="250"/>
      <c r="AZ61" s="369"/>
      <c r="BA61" s="260"/>
      <c r="BB61" s="254">
        <f t="shared" si="137"/>
        <v>0</v>
      </c>
      <c r="BC61" s="338">
        <f t="shared" si="61"/>
        <v>0</v>
      </c>
      <c r="BD61" s="332">
        <f>IF(Q61="初 年 度",BC61,0)</f>
        <v>0</v>
      </c>
      <c r="BE61" s="333">
        <f>IF(Q61="次 年 度",BC61,0)</f>
        <v>0</v>
      </c>
      <c r="BF61" s="478"/>
      <c r="BG61" s="73" t="s">
        <v>208</v>
      </c>
      <c r="BH61" s="254">
        <f t="shared" si="138"/>
        <v>0</v>
      </c>
      <c r="BI61" s="250"/>
      <c r="BJ61" s="369"/>
      <c r="BK61" s="260"/>
      <c r="BL61" s="254">
        <f t="shared" si="139"/>
        <v>0</v>
      </c>
      <c r="BM61" s="339">
        <f t="shared" si="68"/>
        <v>0</v>
      </c>
      <c r="BN61" s="335">
        <f>IF(Q61="初 年 度",BM61,0)</f>
        <v>0</v>
      </c>
      <c r="BO61" s="336">
        <f>IF(Q61="次 年 度",BM61,0)</f>
        <v>0</v>
      </c>
      <c r="BP61" s="478"/>
      <c r="BQ61" s="73" t="s">
        <v>208</v>
      </c>
      <c r="BR61" s="254">
        <f t="shared" si="140"/>
        <v>0</v>
      </c>
      <c r="BS61" s="250"/>
      <c r="BT61" s="369"/>
      <c r="BU61" s="90"/>
      <c r="BV61" s="97">
        <f t="shared" si="141"/>
        <v>0</v>
      </c>
      <c r="BW61" s="339">
        <f t="shared" si="69"/>
        <v>0</v>
      </c>
      <c r="BX61" s="335">
        <f>IF(Q61="初 年 度",BW61,0)</f>
        <v>0</v>
      </c>
      <c r="BY61" s="336">
        <f>IF(Q61="次 年 度",BW61,0)</f>
        <v>0</v>
      </c>
      <c r="BZ61" s="478"/>
      <c r="CA61" s="73" t="s">
        <v>208</v>
      </c>
      <c r="CB61" s="254">
        <f t="shared" si="142"/>
        <v>0</v>
      </c>
      <c r="CC61" s="250"/>
      <c r="CD61" s="369"/>
      <c r="CE61" s="260"/>
      <c r="CF61" s="254">
        <f t="shared" si="143"/>
        <v>0</v>
      </c>
      <c r="CG61" s="338">
        <f t="shared" si="62"/>
        <v>0</v>
      </c>
      <c r="CH61" s="332">
        <f>IF(Q61="初 年 度",CG61,0)</f>
        <v>0</v>
      </c>
      <c r="CI61" s="333">
        <f>IF(Q61="次 年 度",CG61,0)</f>
        <v>0</v>
      </c>
      <c r="CJ61" s="242">
        <f t="shared" si="144"/>
        <v>0</v>
      </c>
      <c r="CK61" s="251">
        <f t="shared" si="145"/>
        <v>0</v>
      </c>
      <c r="CL61" s="251">
        <f t="shared" si="146"/>
        <v>0</v>
      </c>
      <c r="CM61" s="253">
        <f t="shared" si="147"/>
        <v>0</v>
      </c>
      <c r="CN61" s="251">
        <f t="shared" si="148"/>
        <v>0</v>
      </c>
      <c r="CO61" s="268">
        <f t="shared" si="149"/>
        <v>0</v>
      </c>
      <c r="CP61" s="478"/>
      <c r="CQ61" s="245" t="str">
        <f>IF(CS61="","",VLOOKUP(L61,'リスト（けさない）'!$AD$3:$AE$29,2,0))</f>
        <v/>
      </c>
      <c r="CR61" s="249">
        <f t="shared" si="150"/>
        <v>0</v>
      </c>
      <c r="CS61" s="250"/>
      <c r="CT61" s="251">
        <f t="shared" si="151"/>
        <v>0</v>
      </c>
      <c r="CU61" s="260"/>
      <c r="CV61" s="251">
        <f t="shared" si="152"/>
        <v>0</v>
      </c>
      <c r="CW61" s="339">
        <f t="shared" si="70"/>
        <v>0</v>
      </c>
      <c r="CX61" s="335">
        <f>IF(Q61="初 年 度",CW61,0)</f>
        <v>0</v>
      </c>
      <c r="CY61" s="336">
        <f>IF(Q61="次 年 度",CW61,0)</f>
        <v>0</v>
      </c>
      <c r="CZ61" s="478"/>
      <c r="DA61" s="73" t="s">
        <v>208</v>
      </c>
      <c r="DB61" s="249">
        <f t="shared" si="153"/>
        <v>0</v>
      </c>
      <c r="DC61" s="250"/>
      <c r="DD61" s="369"/>
      <c r="DE61" s="260"/>
      <c r="DF61" s="254">
        <f t="shared" si="154"/>
        <v>0</v>
      </c>
      <c r="DG61" s="338">
        <f t="shared" si="64"/>
        <v>0</v>
      </c>
      <c r="DH61" s="332">
        <f>IF(Q61="初 年 度",DG61,0)</f>
        <v>0</v>
      </c>
      <c r="DI61" s="333">
        <f>IF(Q61="次 年 度",DG61,0)</f>
        <v>0</v>
      </c>
      <c r="DJ61" s="478"/>
      <c r="DK61" s="456" t="s">
        <v>208</v>
      </c>
      <c r="DL61" s="249">
        <f t="shared" si="155"/>
        <v>0</v>
      </c>
      <c r="DM61" s="250"/>
      <c r="DN61" s="369"/>
      <c r="DO61" s="260"/>
      <c r="DP61" s="254">
        <f t="shared" si="156"/>
        <v>0</v>
      </c>
      <c r="DQ61" s="339">
        <f t="shared" si="71"/>
        <v>0</v>
      </c>
      <c r="DR61" s="335">
        <f>IF(Q61="初 年 度",DQ61,0)</f>
        <v>0</v>
      </c>
      <c r="DS61" s="336">
        <f>IF(Q61="次 年 度",DQ61,0)</f>
        <v>0</v>
      </c>
      <c r="DT61" s="478"/>
      <c r="DU61" s="456" t="s">
        <v>208</v>
      </c>
      <c r="DV61" s="249">
        <f t="shared" si="157"/>
        <v>0</v>
      </c>
      <c r="DW61" s="250"/>
      <c r="DX61" s="369"/>
      <c r="DY61" s="260"/>
      <c r="DZ61" s="254">
        <f t="shared" si="158"/>
        <v>0</v>
      </c>
      <c r="EA61" s="338">
        <f t="shared" si="65"/>
        <v>0</v>
      </c>
      <c r="EB61" s="332">
        <f>IF(Q61="初 年 度",EA61,0)</f>
        <v>0</v>
      </c>
      <c r="EC61" s="333">
        <f>IF(Q61="次 年 度",EA61,0)</f>
        <v>0</v>
      </c>
      <c r="ED61" s="478"/>
      <c r="EE61" s="456" t="s">
        <v>208</v>
      </c>
      <c r="EF61" s="249">
        <f t="shared" si="159"/>
        <v>0</v>
      </c>
      <c r="EG61" s="250"/>
      <c r="EH61" s="369"/>
      <c r="EI61" s="260"/>
      <c r="EJ61" s="254">
        <f t="shared" si="160"/>
        <v>0</v>
      </c>
      <c r="EK61" s="339">
        <f t="shared" si="72"/>
        <v>0</v>
      </c>
      <c r="EL61" s="335">
        <f>IF(Q61="初 年 度",EK61,0)</f>
        <v>0</v>
      </c>
      <c r="EM61" s="336">
        <f>IF(Q61="次 年 度",EK61,0)</f>
        <v>0</v>
      </c>
      <c r="EN61" s="242">
        <f t="shared" si="161"/>
        <v>0</v>
      </c>
      <c r="EO61" s="253">
        <f t="shared" si="188"/>
        <v>0</v>
      </c>
      <c r="EP61" s="253">
        <f t="shared" si="162"/>
        <v>0</v>
      </c>
      <c r="EQ61" s="253">
        <f t="shared" si="163"/>
        <v>0</v>
      </c>
      <c r="ER61" s="253">
        <f t="shared" si="164"/>
        <v>0</v>
      </c>
      <c r="ES61" s="263">
        <f t="shared" si="165"/>
        <v>0</v>
      </c>
      <c r="ET61" s="276">
        <f t="shared" si="181"/>
        <v>0</v>
      </c>
      <c r="EU61" s="265">
        <f t="shared" si="182"/>
        <v>0</v>
      </c>
      <c r="EV61" s="253">
        <f t="shared" si="183"/>
        <v>0</v>
      </c>
      <c r="EW61" s="253">
        <f t="shared" si="184"/>
        <v>0</v>
      </c>
      <c r="EX61" s="251">
        <f t="shared" si="185"/>
        <v>0</v>
      </c>
      <c r="EY61" s="268">
        <f t="shared" si="186"/>
        <v>0</v>
      </c>
      <c r="EZ61" s="383">
        <f>IF(L61="ブルーベリー（普通栽培）",0,220)</f>
        <v>220</v>
      </c>
      <c r="FA61" s="247">
        <f>IF(L61="ブルーベリー（普通栽培）",0,T61+AD61+AN61)</f>
        <v>0</v>
      </c>
      <c r="FB61" s="247">
        <f>IF(L61="ブルーベリー（普通栽培）",0,U61+AE61+AO61)</f>
        <v>0</v>
      </c>
      <c r="FC61" s="253">
        <f t="shared" si="166"/>
        <v>0</v>
      </c>
      <c r="FD61" s="253">
        <f t="shared" si="128"/>
        <v>0</v>
      </c>
      <c r="FE61" s="253">
        <f>IF(Q61="初 年 度",FC61-GK61,0)</f>
        <v>0</v>
      </c>
      <c r="FF61" s="263">
        <f>IF(Q61="次 年 度",FC61-GK61,0)</f>
        <v>0</v>
      </c>
      <c r="FG61" s="137">
        <f t="shared" si="167"/>
        <v>0</v>
      </c>
      <c r="FH61" s="84">
        <f t="shared" si="168"/>
        <v>0</v>
      </c>
      <c r="FI61" s="84">
        <f t="shared" si="169"/>
        <v>0</v>
      </c>
      <c r="FJ61" s="131">
        <f t="shared" si="170"/>
        <v>0</v>
      </c>
      <c r="FK61" s="228">
        <f>IF(P61="課税事業者（一般課税）",INT(V61*10/110)+INT(W61*10/110),0)</f>
        <v>0</v>
      </c>
      <c r="FL61" s="282">
        <f t="shared" si="187"/>
        <v>0</v>
      </c>
      <c r="FM61" s="283">
        <f>IF(P61="課税事業者（一般課税）",INT(AG61*0.0909090909090909),0)</f>
        <v>0</v>
      </c>
      <c r="FN61" s="344">
        <f t="shared" si="46"/>
        <v>0</v>
      </c>
      <c r="FO61" s="232">
        <f>IF(P61="課税事業者（一般課税）",INT(AP61*10/110)+INT(AQ61*10/110),0)</f>
        <v>0</v>
      </c>
      <c r="FP61" s="286">
        <f t="shared" si="171"/>
        <v>0</v>
      </c>
      <c r="FQ61" s="340">
        <f>IF(P61="課税事業者（一般課税）",INT(BA61*10/110),0)</f>
        <v>0</v>
      </c>
      <c r="FR61" s="282">
        <f t="shared" si="48"/>
        <v>0</v>
      </c>
      <c r="FS61" s="230">
        <f>IF(P61="課税事業者（一般課税）",INT(BL61*10/110),0)</f>
        <v>0</v>
      </c>
      <c r="FT61" s="284">
        <f t="shared" si="49"/>
        <v>0</v>
      </c>
      <c r="FU61" s="230">
        <f>IF(P61="課税事業者（一般課税）",INT(BV61*10/110),0)</f>
        <v>0</v>
      </c>
      <c r="FV61" s="286">
        <f t="shared" si="50"/>
        <v>0</v>
      </c>
      <c r="FW61" s="230">
        <f>IF(P61="課税事業者（一般課税）",INT(CF61*10/110),0)</f>
        <v>0</v>
      </c>
      <c r="FX61" s="284">
        <f t="shared" si="51"/>
        <v>0</v>
      </c>
      <c r="FY61" s="340">
        <f>IF(P61="課税事業者（一般課税）",INT(CT61*10/110)+INT(CU61*10/110),0)</f>
        <v>0</v>
      </c>
      <c r="FZ61" s="282">
        <f t="shared" si="172"/>
        <v>0</v>
      </c>
      <c r="GA61" s="230">
        <f>IF(P61="課税事業者（一般課税）",INT(DF61*10/110),0)</f>
        <v>0</v>
      </c>
      <c r="GB61" s="284">
        <f t="shared" si="53"/>
        <v>0</v>
      </c>
      <c r="GC61" s="353">
        <f>IF(P61="課税事業者（一般課税）",INT(DP61*10/110),0)</f>
        <v>0</v>
      </c>
      <c r="GD61" s="282">
        <f t="shared" si="54"/>
        <v>0</v>
      </c>
      <c r="GE61" s="230">
        <f>IF(P61="課税事業者（一般課税）",INT(DZ61*10/110),0)</f>
        <v>0</v>
      </c>
      <c r="GF61" s="286">
        <f t="shared" si="55"/>
        <v>0</v>
      </c>
      <c r="GG61" s="353">
        <f>IF(P61="課税事業者（一般課税）",INT(EJ61*10/110),0)</f>
        <v>0</v>
      </c>
      <c r="GH61" s="286">
        <f t="shared" si="56"/>
        <v>0</v>
      </c>
      <c r="GI61" s="285">
        <f t="shared" si="173"/>
        <v>0</v>
      </c>
      <c r="GJ61" s="282">
        <f t="shared" si="174"/>
        <v>0</v>
      </c>
      <c r="GK61" s="230">
        <f>IF(P61="課税事業者（一般課税）",INT(FC61*10/110),0)</f>
        <v>0</v>
      </c>
      <c r="GL61" s="288">
        <f t="shared" si="58"/>
        <v>0</v>
      </c>
      <c r="GM61" s="694"/>
    </row>
    <row r="62" spans="1:195" ht="20.100000000000001" customHeight="1">
      <c r="A62" s="668"/>
      <c r="B62" s="522"/>
      <c r="C62" s="669"/>
      <c r="D62" s="673"/>
      <c r="E62" s="322" t="s">
        <v>135</v>
      </c>
      <c r="F62" s="675"/>
      <c r="G62" s="770"/>
      <c r="H62" s="497"/>
      <c r="I62" s="697"/>
      <c r="J62" s="699"/>
      <c r="K62" s="552"/>
      <c r="L62" s="541"/>
      <c r="M62" s="554"/>
      <c r="N62" s="447" t="e">
        <f t="shared" si="14"/>
        <v>#DIV/0!</v>
      </c>
      <c r="O62" s="690"/>
      <c r="P62" s="537"/>
      <c r="Q62" s="537"/>
      <c r="R62" s="91"/>
      <c r="S62" s="80" t="str">
        <f>IF(U62="","",VLOOKUP(L61,'リスト（けさない）'!$X$3:$Y$29,2,0))</f>
        <v/>
      </c>
      <c r="T62" s="75">
        <f t="shared" si="130"/>
        <v>0</v>
      </c>
      <c r="U62" s="91"/>
      <c r="V62" s="81">
        <f t="shared" si="178"/>
        <v>0</v>
      </c>
      <c r="W62" s="79"/>
      <c r="X62" s="85">
        <f t="shared" si="131"/>
        <v>0</v>
      </c>
      <c r="Y62" s="83">
        <f t="shared" si="179"/>
        <v>0</v>
      </c>
      <c r="Z62" s="394">
        <f>IF(Q61="初 年 度",Y62,0)</f>
        <v>0</v>
      </c>
      <c r="AA62" s="439">
        <f>IF(Q61="次 年 度",Y62,0)</f>
        <v>0</v>
      </c>
      <c r="AB62" s="475"/>
      <c r="AC62" s="126" t="s">
        <v>208</v>
      </c>
      <c r="AD62" s="75">
        <f t="shared" si="132"/>
        <v>0</v>
      </c>
      <c r="AE62" s="424"/>
      <c r="AF62" s="388"/>
      <c r="AG62" s="91"/>
      <c r="AH62" s="94">
        <f t="shared" si="133"/>
        <v>0</v>
      </c>
      <c r="AI62" s="96">
        <f>IF(AG61&gt;0,INT((AG62-FM62)/2),AF62-FM62)</f>
        <v>0</v>
      </c>
      <c r="AJ62" s="96">
        <f>IF(Q61="初 年 度",AI62,0)</f>
        <v>0</v>
      </c>
      <c r="AK62" s="99">
        <f>IF(Q61="次 年 度",AI62,0)</f>
        <v>0</v>
      </c>
      <c r="AL62" s="91"/>
      <c r="AM62" s="81" t="str">
        <f>IF(AO62="","",VLOOKUP(L61,'リスト（けさない）'!$AA$3:$AB$29,2,0))</f>
        <v/>
      </c>
      <c r="AN62" s="94">
        <f t="shared" si="134"/>
        <v>0</v>
      </c>
      <c r="AO62" s="424"/>
      <c r="AP62" s="106">
        <f t="shared" si="180"/>
        <v>0</v>
      </c>
      <c r="AQ62" s="91"/>
      <c r="AR62" s="110">
        <f t="shared" si="135"/>
        <v>0</v>
      </c>
      <c r="AS62" s="334">
        <f t="shared" si="67"/>
        <v>0</v>
      </c>
      <c r="AT62" s="334">
        <f>IF(Q61="初 年 度",AS62,0)</f>
        <v>0</v>
      </c>
      <c r="AU62" s="337">
        <f>IF(Q61="次 年 度",AS62,0)</f>
        <v>0</v>
      </c>
      <c r="AV62" s="475"/>
      <c r="AW62" s="126" t="s">
        <v>208</v>
      </c>
      <c r="AX62" s="94">
        <f t="shared" si="136"/>
        <v>0</v>
      </c>
      <c r="AY62" s="101"/>
      <c r="AZ62" s="370"/>
      <c r="BA62" s="91"/>
      <c r="BB62" s="96">
        <f t="shared" si="137"/>
        <v>0</v>
      </c>
      <c r="BC62" s="80">
        <f t="shared" si="61"/>
        <v>0</v>
      </c>
      <c r="BD62" s="83">
        <f>IF(Q61="初 年 度",BC62,0)</f>
        <v>0</v>
      </c>
      <c r="BE62" s="120">
        <f>IF(Q61="次 年 度",BC62,0)</f>
        <v>0</v>
      </c>
      <c r="BF62" s="475"/>
      <c r="BG62" s="126" t="s">
        <v>208</v>
      </c>
      <c r="BH62" s="94">
        <f t="shared" si="138"/>
        <v>0</v>
      </c>
      <c r="BI62" s="101"/>
      <c r="BJ62" s="370"/>
      <c r="BK62" s="91"/>
      <c r="BL62" s="94">
        <f t="shared" si="139"/>
        <v>0</v>
      </c>
      <c r="BM62" s="83">
        <f t="shared" si="68"/>
        <v>0</v>
      </c>
      <c r="BN62" s="83">
        <f>IF(Q61="初 年 度",BM62,0)</f>
        <v>0</v>
      </c>
      <c r="BO62" s="120">
        <f>IF(Q61="次 年 度",BM62,0)</f>
        <v>0</v>
      </c>
      <c r="BP62" s="475"/>
      <c r="BQ62" s="126" t="s">
        <v>208</v>
      </c>
      <c r="BR62" s="94">
        <f t="shared" si="140"/>
        <v>0</v>
      </c>
      <c r="BS62" s="101"/>
      <c r="BT62" s="370"/>
      <c r="BU62" s="91"/>
      <c r="BV62" s="94">
        <f t="shared" si="141"/>
        <v>0</v>
      </c>
      <c r="BW62" s="83">
        <f t="shared" si="69"/>
        <v>0</v>
      </c>
      <c r="BX62" s="83">
        <f>IF(Q61="初 年 度",BW62,0)</f>
        <v>0</v>
      </c>
      <c r="BY62" s="120">
        <f>IF(Q61="次 年 度",BW62,0)</f>
        <v>0</v>
      </c>
      <c r="BZ62" s="475"/>
      <c r="CA62" s="126" t="s">
        <v>208</v>
      </c>
      <c r="CB62" s="94">
        <f t="shared" si="142"/>
        <v>0</v>
      </c>
      <c r="CC62" s="101"/>
      <c r="CD62" s="370"/>
      <c r="CE62" s="91"/>
      <c r="CF62" s="96">
        <f t="shared" si="143"/>
        <v>0</v>
      </c>
      <c r="CG62" s="83">
        <f t="shared" si="62"/>
        <v>0</v>
      </c>
      <c r="CH62" s="83">
        <f>IF(Q61="初 年 度",CG62,0)</f>
        <v>0</v>
      </c>
      <c r="CI62" s="120">
        <f>IF(Q61="次 年 度",CG62,0)</f>
        <v>0</v>
      </c>
      <c r="CJ62" s="69">
        <f t="shared" si="144"/>
        <v>0</v>
      </c>
      <c r="CK62" s="81">
        <f t="shared" si="145"/>
        <v>0</v>
      </c>
      <c r="CL62" s="81">
        <f t="shared" si="146"/>
        <v>0</v>
      </c>
      <c r="CM62" s="85">
        <f t="shared" si="147"/>
        <v>0</v>
      </c>
      <c r="CN62" s="81">
        <f t="shared" si="148"/>
        <v>0</v>
      </c>
      <c r="CO62" s="132">
        <f t="shared" si="149"/>
        <v>0</v>
      </c>
      <c r="CP62" s="475"/>
      <c r="CQ62" s="80" t="str">
        <f>IF(CS62="","",VLOOKUP(L61,'リスト（けさない）'!$AD$3:$AE$29,2,0))</f>
        <v/>
      </c>
      <c r="CR62" s="75">
        <f t="shared" si="150"/>
        <v>0</v>
      </c>
      <c r="CS62" s="101"/>
      <c r="CT62" s="81">
        <f t="shared" si="151"/>
        <v>0</v>
      </c>
      <c r="CU62" s="91"/>
      <c r="CV62" s="81">
        <f t="shared" si="152"/>
        <v>0</v>
      </c>
      <c r="CW62" s="80">
        <f t="shared" si="70"/>
        <v>0</v>
      </c>
      <c r="CX62" s="83">
        <f>IF(Q61="初 年 度",CW62,0)</f>
        <v>0</v>
      </c>
      <c r="CY62" s="120">
        <f>IF(Q61="次 年 度",CW62,0)</f>
        <v>0</v>
      </c>
      <c r="CZ62" s="475"/>
      <c r="DA62" s="126" t="s">
        <v>208</v>
      </c>
      <c r="DB62" s="75">
        <f t="shared" si="153"/>
        <v>0</v>
      </c>
      <c r="DC62" s="101"/>
      <c r="DD62" s="370"/>
      <c r="DE62" s="91"/>
      <c r="DF62" s="96">
        <f t="shared" si="154"/>
        <v>0</v>
      </c>
      <c r="DG62" s="83">
        <f t="shared" si="64"/>
        <v>0</v>
      </c>
      <c r="DH62" s="83">
        <f>IF(Q61="初 年 度",DG62,0)</f>
        <v>0</v>
      </c>
      <c r="DI62" s="120">
        <f>IF(Q61="次 年 度",DG62,0)</f>
        <v>0</v>
      </c>
      <c r="DJ62" s="475"/>
      <c r="DK62" s="126" t="s">
        <v>208</v>
      </c>
      <c r="DL62" s="75">
        <f t="shared" si="155"/>
        <v>0</v>
      </c>
      <c r="DM62" s="101"/>
      <c r="DN62" s="370"/>
      <c r="DO62" s="91"/>
      <c r="DP62" s="94">
        <f t="shared" si="156"/>
        <v>0</v>
      </c>
      <c r="DQ62" s="83">
        <f t="shared" si="71"/>
        <v>0</v>
      </c>
      <c r="DR62" s="83">
        <f>IF(Q61="初 年 度",DQ62,0)</f>
        <v>0</v>
      </c>
      <c r="DS62" s="120">
        <f>IF(Q61="次 年 度",DQ62,0)</f>
        <v>0</v>
      </c>
      <c r="DT62" s="475"/>
      <c r="DU62" s="126" t="s">
        <v>208</v>
      </c>
      <c r="DV62" s="75">
        <f t="shared" si="157"/>
        <v>0</v>
      </c>
      <c r="DW62" s="101"/>
      <c r="DX62" s="370"/>
      <c r="DY62" s="91"/>
      <c r="DZ62" s="96">
        <f t="shared" si="158"/>
        <v>0</v>
      </c>
      <c r="EA62" s="83">
        <f t="shared" si="65"/>
        <v>0</v>
      </c>
      <c r="EB62" s="83">
        <f>IF(Q61="初 年 度",EA62,0)</f>
        <v>0</v>
      </c>
      <c r="EC62" s="120">
        <f>IF(Q61="次 年 度",EA62,0)</f>
        <v>0</v>
      </c>
      <c r="ED62" s="475"/>
      <c r="EE62" s="126" t="s">
        <v>208</v>
      </c>
      <c r="EF62" s="75">
        <f t="shared" si="159"/>
        <v>0</v>
      </c>
      <c r="EG62" s="101"/>
      <c r="EH62" s="370"/>
      <c r="EI62" s="91"/>
      <c r="EJ62" s="94">
        <f t="shared" si="160"/>
        <v>0</v>
      </c>
      <c r="EK62" s="83">
        <f t="shared" si="72"/>
        <v>0</v>
      </c>
      <c r="EL62" s="83">
        <f>IF(Q61="初 年 度",EK62,0)</f>
        <v>0</v>
      </c>
      <c r="EM62" s="120">
        <f>IF(Q61="次 年 度",EK62,0)</f>
        <v>0</v>
      </c>
      <c r="EN62" s="69">
        <f t="shared" si="161"/>
        <v>0</v>
      </c>
      <c r="EO62" s="83">
        <f t="shared" si="188"/>
        <v>0</v>
      </c>
      <c r="EP62" s="85">
        <f t="shared" si="162"/>
        <v>0</v>
      </c>
      <c r="EQ62" s="85">
        <f t="shared" si="163"/>
        <v>0</v>
      </c>
      <c r="ER62" s="85">
        <f t="shared" si="164"/>
        <v>0</v>
      </c>
      <c r="ES62" s="119">
        <f t="shared" si="165"/>
        <v>0</v>
      </c>
      <c r="ET62" s="138">
        <f t="shared" si="181"/>
        <v>0</v>
      </c>
      <c r="EU62" s="123">
        <f t="shared" si="182"/>
        <v>0</v>
      </c>
      <c r="EV62" s="85">
        <f t="shared" si="183"/>
        <v>0</v>
      </c>
      <c r="EW62" s="85">
        <f t="shared" si="184"/>
        <v>0</v>
      </c>
      <c r="EX62" s="83">
        <f t="shared" si="185"/>
        <v>0</v>
      </c>
      <c r="EY62" s="130">
        <f t="shared" si="186"/>
        <v>0</v>
      </c>
      <c r="EZ62" s="71">
        <f>IF(L61="ブルーベリー（普通栽培）",0,220)</f>
        <v>220</v>
      </c>
      <c r="FA62" s="80">
        <f>IF(L61="ブルーベリー（普通栽培）",0,T62+AD62+AN62)</f>
        <v>0</v>
      </c>
      <c r="FB62" s="83">
        <f>IF(L61="ブルーベリー（普通栽培）",0,U62+AE62+AO62)</f>
        <v>0</v>
      </c>
      <c r="FC62" s="83">
        <f t="shared" si="166"/>
        <v>0</v>
      </c>
      <c r="FD62" s="85">
        <f t="shared" si="128"/>
        <v>0</v>
      </c>
      <c r="FE62" s="117">
        <f>IF(Q61="初 年 度",FC62-GK62,0)</f>
        <v>0</v>
      </c>
      <c r="FF62" s="118">
        <f>IF(Q61="次 年 度",FC62-GK62,0)</f>
        <v>0</v>
      </c>
      <c r="FG62" s="138">
        <f t="shared" si="167"/>
        <v>0</v>
      </c>
      <c r="FH62" s="85">
        <f t="shared" si="168"/>
        <v>0</v>
      </c>
      <c r="FI62" s="85">
        <f t="shared" si="169"/>
        <v>0</v>
      </c>
      <c r="FJ62" s="132">
        <f t="shared" si="170"/>
        <v>0</v>
      </c>
      <c r="FK62" s="314">
        <f>IF(P61="課税事業者（一般課税）",INT(V62*10/110)+INT(W62*10/110),0)</f>
        <v>0</v>
      </c>
      <c r="FL62" s="93">
        <f t="shared" si="187"/>
        <v>0</v>
      </c>
      <c r="FM62" s="103">
        <f>IF(P61="課税事業者（一般課税）",INT(AG62*0.0909090909090909),0)</f>
        <v>0</v>
      </c>
      <c r="FN62" s="341">
        <f t="shared" si="46"/>
        <v>0</v>
      </c>
      <c r="FO62" s="350">
        <f>IF(P61="課税事業者（一般課税）",INT(AP62*10/110)+INT(AQ62*10/110),0)</f>
        <v>0</v>
      </c>
      <c r="FP62" s="116">
        <f t="shared" si="171"/>
        <v>0</v>
      </c>
      <c r="FQ62" s="347">
        <f>IF(P61="課税事業者（一般課税）",INT(BA62*10/110),0)</f>
        <v>0</v>
      </c>
      <c r="FR62" s="93">
        <f t="shared" si="48"/>
        <v>0</v>
      </c>
      <c r="FS62" s="355">
        <f>IF(P61="課税事業者（一般課税）",INT(BL62*10/110),0)</f>
        <v>0</v>
      </c>
      <c r="FT62" s="104">
        <f t="shared" si="49"/>
        <v>0</v>
      </c>
      <c r="FU62" s="355">
        <f>IF(P61="課税事業者（一般課税）",INT(BV62*10/110),0)</f>
        <v>0</v>
      </c>
      <c r="FV62" s="116">
        <f t="shared" si="50"/>
        <v>0</v>
      </c>
      <c r="FW62" s="355">
        <f>IF(P61="課税事業者（一般課税）",INT(CF62*10/110),0)</f>
        <v>0</v>
      </c>
      <c r="FX62" s="104">
        <f t="shared" si="51"/>
        <v>0</v>
      </c>
      <c r="FY62" s="347">
        <f>IF(P61="課税事業者（一般課税）",INT(CT62*10/110)+INT(CU62*10/110),0)</f>
        <v>0</v>
      </c>
      <c r="FZ62" s="93">
        <f t="shared" si="172"/>
        <v>0</v>
      </c>
      <c r="GA62" s="355">
        <f>IF(P61="課税事業者（一般課税）",INT(DF62*10/110),0)</f>
        <v>0</v>
      </c>
      <c r="GB62" s="104">
        <f t="shared" si="53"/>
        <v>0</v>
      </c>
      <c r="GC62" s="354">
        <f>IF(P61="課税事業者（一般課税）",INT(DL62*10/110),0)</f>
        <v>0</v>
      </c>
      <c r="GD62" s="93">
        <f t="shared" si="54"/>
        <v>0</v>
      </c>
      <c r="GE62" s="355">
        <f>IF(P61="課税事業者（一般課税）",INT(DZ62*10/110),0)</f>
        <v>0</v>
      </c>
      <c r="GF62" s="116">
        <f t="shared" si="55"/>
        <v>0</v>
      </c>
      <c r="GG62" s="354">
        <f>IF(P61="課税事業者（一般課税）",INT(EJ62*10/110),0)</f>
        <v>0</v>
      </c>
      <c r="GH62" s="116">
        <f t="shared" si="56"/>
        <v>0</v>
      </c>
      <c r="GI62" s="114">
        <f t="shared" si="173"/>
        <v>0</v>
      </c>
      <c r="GJ62" s="93">
        <f t="shared" si="174"/>
        <v>0</v>
      </c>
      <c r="GK62" s="355">
        <f>IF(P61="課税事業者（一般課税）",INT(FC62*10/110),0)</f>
        <v>0</v>
      </c>
      <c r="GL62" s="139">
        <f t="shared" si="58"/>
        <v>0</v>
      </c>
      <c r="GM62" s="695"/>
    </row>
    <row r="63" spans="1:195" ht="20.100000000000001" customHeight="1">
      <c r="A63" s="667" t="str">
        <f t="shared" ref="A63" si="196">+A61</f>
        <v>北海道</v>
      </c>
      <c r="B63" s="521"/>
      <c r="C63" s="629">
        <f t="shared" si="59"/>
        <v>25</v>
      </c>
      <c r="D63" s="685"/>
      <c r="E63" s="317" t="s">
        <v>253</v>
      </c>
      <c r="F63" s="680"/>
      <c r="G63" s="767">
        <f>+'申請用入力(①本体) '!G63:G64</f>
        <v>0</v>
      </c>
      <c r="H63" s="697"/>
      <c r="I63" s="543"/>
      <c r="J63" s="698"/>
      <c r="K63" s="701"/>
      <c r="L63" s="683"/>
      <c r="M63" s="761"/>
      <c r="N63" s="448" t="e">
        <f t="shared" si="14"/>
        <v>#DIV/0!</v>
      </c>
      <c r="O63" s="689" t="str">
        <f>IF(L63="","",VLOOKUP(L63,'リスト（けさない）'!$Q$3:$R$29,2,0))</f>
        <v/>
      </c>
      <c r="P63" s="700"/>
      <c r="Q63" s="700"/>
      <c r="R63" s="473"/>
      <c r="S63" s="251" t="str">
        <f>IF(U63="","",VLOOKUP(L63,'リスト（けさない）'!$X$3:$Y$29,2,0))</f>
        <v/>
      </c>
      <c r="T63" s="243">
        <f t="shared" si="130"/>
        <v>0</v>
      </c>
      <c r="U63" s="255"/>
      <c r="V63" s="245">
        <f t="shared" si="178"/>
        <v>0</v>
      </c>
      <c r="W63" s="246"/>
      <c r="X63" s="247">
        <f t="shared" si="131"/>
        <v>0</v>
      </c>
      <c r="Y63" s="253">
        <f t="shared" si="179"/>
        <v>0</v>
      </c>
      <c r="Z63" s="332">
        <f>IF(Q63="初 年 度",Y63,0)</f>
        <v>0</v>
      </c>
      <c r="AA63" s="438">
        <f>IF(Q63="次 年 度",Y63,0)</f>
        <v>0</v>
      </c>
      <c r="AB63" s="476"/>
      <c r="AC63" s="124" t="s">
        <v>133</v>
      </c>
      <c r="AD63" s="243">
        <f t="shared" si="132"/>
        <v>0</v>
      </c>
      <c r="AE63" s="425"/>
      <c r="AF63" s="388"/>
      <c r="AG63" s="255"/>
      <c r="AH63" s="248">
        <f t="shared" si="133"/>
        <v>0</v>
      </c>
      <c r="AI63" s="339">
        <f>IF(AG63&gt;0,INT((AG63-FM63)/2),AF63-FM63)</f>
        <v>0</v>
      </c>
      <c r="AJ63" s="335">
        <f>IF(Q63="初 年 度",AI63,0)</f>
        <v>0</v>
      </c>
      <c r="AK63" s="336">
        <f>IF(Q63="次 年 度",AI63,0)</f>
        <v>0</v>
      </c>
      <c r="AL63" s="473"/>
      <c r="AM63" s="245" t="str">
        <f>IF(AO63="","",VLOOKUP(L63,'リスト（けさない）'!$AA$3:$AB$29,2,0))</f>
        <v/>
      </c>
      <c r="AN63" s="248">
        <f t="shared" si="134"/>
        <v>0</v>
      </c>
      <c r="AO63" s="425"/>
      <c r="AP63" s="257">
        <f t="shared" si="180"/>
        <v>0</v>
      </c>
      <c r="AQ63" s="255"/>
      <c r="AR63" s="258">
        <f t="shared" si="135"/>
        <v>0</v>
      </c>
      <c r="AS63" s="338">
        <f t="shared" si="67"/>
        <v>0</v>
      </c>
      <c r="AT63" s="332">
        <f>IF(Q63="初 年 度",AS63,0)</f>
        <v>0</v>
      </c>
      <c r="AU63" s="333">
        <f>IF(Q63="次 年 度",AS63,0)</f>
        <v>0</v>
      </c>
      <c r="AV63" s="476"/>
      <c r="AW63" s="124" t="s">
        <v>208</v>
      </c>
      <c r="AX63" s="248">
        <f t="shared" si="136"/>
        <v>0</v>
      </c>
      <c r="AY63" s="244"/>
      <c r="AZ63" s="369"/>
      <c r="BA63" s="255"/>
      <c r="BB63" s="254">
        <f t="shared" si="137"/>
        <v>0</v>
      </c>
      <c r="BC63" s="338">
        <f t="shared" si="61"/>
        <v>0</v>
      </c>
      <c r="BD63" s="332">
        <f>IF(Q63="初 年 度",BC63,0)</f>
        <v>0</v>
      </c>
      <c r="BE63" s="333">
        <f>IF(Q63="次 年 度",BC63,0)</f>
        <v>0</v>
      </c>
      <c r="BF63" s="476"/>
      <c r="BG63" s="124" t="s">
        <v>208</v>
      </c>
      <c r="BH63" s="248">
        <f t="shared" si="138"/>
        <v>0</v>
      </c>
      <c r="BI63" s="244"/>
      <c r="BJ63" s="369"/>
      <c r="BK63" s="255"/>
      <c r="BL63" s="248">
        <f t="shared" si="139"/>
        <v>0</v>
      </c>
      <c r="BM63" s="339">
        <f t="shared" si="68"/>
        <v>0</v>
      </c>
      <c r="BN63" s="335">
        <f>IF(Q63="初 年 度",BM63,0)</f>
        <v>0</v>
      </c>
      <c r="BO63" s="336">
        <f>IF(Q63="次 年 度",BM63,0)</f>
        <v>0</v>
      </c>
      <c r="BP63" s="476"/>
      <c r="BQ63" s="124" t="s">
        <v>208</v>
      </c>
      <c r="BR63" s="248">
        <f t="shared" si="140"/>
        <v>0</v>
      </c>
      <c r="BS63" s="244"/>
      <c r="BT63" s="369"/>
      <c r="BU63" s="88"/>
      <c r="BV63" s="95">
        <f t="shared" si="141"/>
        <v>0</v>
      </c>
      <c r="BW63" s="339">
        <f t="shared" si="69"/>
        <v>0</v>
      </c>
      <c r="BX63" s="335">
        <f>IF(Q63="初 年 度",BW63,0)</f>
        <v>0</v>
      </c>
      <c r="BY63" s="336">
        <f>IF(Q63="次 年 度",BW63,0)</f>
        <v>0</v>
      </c>
      <c r="BZ63" s="476"/>
      <c r="CA63" s="124" t="s">
        <v>208</v>
      </c>
      <c r="CB63" s="248">
        <f t="shared" si="142"/>
        <v>0</v>
      </c>
      <c r="CC63" s="244"/>
      <c r="CD63" s="369"/>
      <c r="CE63" s="255"/>
      <c r="CF63" s="254">
        <f t="shared" si="143"/>
        <v>0</v>
      </c>
      <c r="CG63" s="338">
        <f t="shared" si="62"/>
        <v>0</v>
      </c>
      <c r="CH63" s="332">
        <f>IF(Q63="初 年 度",CG63,0)</f>
        <v>0</v>
      </c>
      <c r="CI63" s="333">
        <f>IF(Q63="次 年 度",CG63,0)</f>
        <v>0</v>
      </c>
      <c r="CJ63" s="256">
        <f t="shared" si="144"/>
        <v>0</v>
      </c>
      <c r="CK63" s="245">
        <f t="shared" si="145"/>
        <v>0</v>
      </c>
      <c r="CL63" s="245">
        <f t="shared" si="146"/>
        <v>0</v>
      </c>
      <c r="CM63" s="247">
        <f t="shared" si="147"/>
        <v>0</v>
      </c>
      <c r="CN63" s="245">
        <f t="shared" si="148"/>
        <v>0</v>
      </c>
      <c r="CO63" s="266">
        <f t="shared" si="149"/>
        <v>0</v>
      </c>
      <c r="CP63" s="476"/>
      <c r="CQ63" s="251" t="str">
        <f>IF(CS63="","",VLOOKUP(L63,'リスト（けさない）'!$AD$3:$AE$29,2,0))</f>
        <v/>
      </c>
      <c r="CR63" s="243">
        <f t="shared" si="150"/>
        <v>0</v>
      </c>
      <c r="CS63" s="244"/>
      <c r="CT63" s="245">
        <f t="shared" si="151"/>
        <v>0</v>
      </c>
      <c r="CU63" s="255"/>
      <c r="CV63" s="245">
        <f t="shared" si="152"/>
        <v>0</v>
      </c>
      <c r="CW63" s="339">
        <f t="shared" si="70"/>
        <v>0</v>
      </c>
      <c r="CX63" s="335">
        <f>IF(Q63="初 年 度",CW63,0)</f>
        <v>0</v>
      </c>
      <c r="CY63" s="336">
        <f>IF(Q63="次 年 度",CW63,0)</f>
        <v>0</v>
      </c>
      <c r="CZ63" s="476"/>
      <c r="DA63" s="124" t="s">
        <v>133</v>
      </c>
      <c r="DB63" s="243">
        <f t="shared" si="153"/>
        <v>0</v>
      </c>
      <c r="DC63" s="244"/>
      <c r="DD63" s="369"/>
      <c r="DE63" s="255"/>
      <c r="DF63" s="254">
        <f t="shared" si="154"/>
        <v>0</v>
      </c>
      <c r="DG63" s="338">
        <f t="shared" si="64"/>
        <v>0</v>
      </c>
      <c r="DH63" s="332">
        <f>IF(Q63="初 年 度",DG63,0)</f>
        <v>0</v>
      </c>
      <c r="DI63" s="333">
        <f>IF(Q63="次 年 度",DG63,0)</f>
        <v>0</v>
      </c>
      <c r="DJ63" s="476"/>
      <c r="DK63" s="458" t="s">
        <v>133</v>
      </c>
      <c r="DL63" s="243">
        <f t="shared" si="155"/>
        <v>0</v>
      </c>
      <c r="DM63" s="244"/>
      <c r="DN63" s="369"/>
      <c r="DO63" s="255"/>
      <c r="DP63" s="248">
        <f t="shared" si="156"/>
        <v>0</v>
      </c>
      <c r="DQ63" s="339">
        <f t="shared" si="71"/>
        <v>0</v>
      </c>
      <c r="DR63" s="335">
        <f>IF(Q63="初 年 度",DQ63,0)</f>
        <v>0</v>
      </c>
      <c r="DS63" s="336">
        <f>IF(Q63="次 年 度",DQ63,0)</f>
        <v>0</v>
      </c>
      <c r="DT63" s="476"/>
      <c r="DU63" s="458" t="s">
        <v>133</v>
      </c>
      <c r="DV63" s="243">
        <f t="shared" si="157"/>
        <v>0</v>
      </c>
      <c r="DW63" s="244"/>
      <c r="DX63" s="369"/>
      <c r="DY63" s="255"/>
      <c r="DZ63" s="254">
        <f t="shared" si="158"/>
        <v>0</v>
      </c>
      <c r="EA63" s="338">
        <f t="shared" si="65"/>
        <v>0</v>
      </c>
      <c r="EB63" s="332">
        <f>IF(Q63="初 年 度",EA63,0)</f>
        <v>0</v>
      </c>
      <c r="EC63" s="333">
        <f>IF(Q63="次 年 度",EA63,0)</f>
        <v>0</v>
      </c>
      <c r="ED63" s="476"/>
      <c r="EE63" s="458" t="s">
        <v>133</v>
      </c>
      <c r="EF63" s="243">
        <f t="shared" si="159"/>
        <v>0</v>
      </c>
      <c r="EG63" s="244"/>
      <c r="EH63" s="369"/>
      <c r="EI63" s="255"/>
      <c r="EJ63" s="248">
        <f t="shared" si="160"/>
        <v>0</v>
      </c>
      <c r="EK63" s="339">
        <f t="shared" si="72"/>
        <v>0</v>
      </c>
      <c r="EL63" s="335">
        <f>IF(Q63="初 年 度",EK63,0)</f>
        <v>0</v>
      </c>
      <c r="EM63" s="336">
        <f>IF(Q63="次 年 度",EK63,0)</f>
        <v>0</v>
      </c>
      <c r="EN63" s="256">
        <f t="shared" si="161"/>
        <v>0</v>
      </c>
      <c r="EO63" s="247">
        <f t="shared" si="188"/>
        <v>0</v>
      </c>
      <c r="EP63" s="247">
        <f t="shared" si="162"/>
        <v>0</v>
      </c>
      <c r="EQ63" s="247">
        <f t="shared" si="163"/>
        <v>0</v>
      </c>
      <c r="ER63" s="247">
        <f t="shared" si="164"/>
        <v>0</v>
      </c>
      <c r="ES63" s="259">
        <f t="shared" si="165"/>
        <v>0</v>
      </c>
      <c r="ET63" s="272">
        <f t="shared" si="181"/>
        <v>0</v>
      </c>
      <c r="EU63" s="264">
        <f t="shared" si="182"/>
        <v>0</v>
      </c>
      <c r="EV63" s="247">
        <f t="shared" si="183"/>
        <v>0</v>
      </c>
      <c r="EW63" s="247">
        <f t="shared" si="184"/>
        <v>0</v>
      </c>
      <c r="EX63" s="251">
        <f t="shared" si="185"/>
        <v>0</v>
      </c>
      <c r="EY63" s="268">
        <f t="shared" si="186"/>
        <v>0</v>
      </c>
      <c r="EZ63" s="383">
        <f>IF(L63="ブルーベリー（普通栽培）",0,220)</f>
        <v>220</v>
      </c>
      <c r="FA63" s="247">
        <f>IF(L63="ブルーベリー（普通栽培）",0,T63+AD63+AN63)</f>
        <v>0</v>
      </c>
      <c r="FB63" s="247">
        <f>IF(L63="ブルーベリー（普通栽培）",0,U63+AE63+AO63)</f>
        <v>0</v>
      </c>
      <c r="FC63" s="253">
        <f t="shared" si="166"/>
        <v>0</v>
      </c>
      <c r="FD63" s="247">
        <f t="shared" si="128"/>
        <v>0</v>
      </c>
      <c r="FE63" s="247">
        <f>IF(Q63="初 年 度",FC63-GK63,0)</f>
        <v>0</v>
      </c>
      <c r="FF63" s="259">
        <f>IF(Q63="次 年 度",FC63-GK63,0)</f>
        <v>0</v>
      </c>
      <c r="FG63" s="135">
        <f t="shared" si="167"/>
        <v>0</v>
      </c>
      <c r="FH63" s="82">
        <f t="shared" si="168"/>
        <v>0</v>
      </c>
      <c r="FI63" s="82">
        <f t="shared" si="169"/>
        <v>0</v>
      </c>
      <c r="FJ63" s="129">
        <f t="shared" si="170"/>
        <v>0</v>
      </c>
      <c r="FK63" s="228">
        <f>IF(P63="課税事業者（一般課税）",INT(V63*10/110)+INT(W63*10/110),0)</f>
        <v>0</v>
      </c>
      <c r="FL63" s="277">
        <f t="shared" si="187"/>
        <v>0</v>
      </c>
      <c r="FM63" s="278">
        <f>IF(P63="課税事業者（一般課税）",INT(AG63*0.0909090909090909),0)</f>
        <v>0</v>
      </c>
      <c r="FN63" s="342">
        <f t="shared" si="46"/>
        <v>0</v>
      </c>
      <c r="FO63" s="232">
        <f>IF(P63="課税事業者（一般課税）",INT(AP63*10/110)+INT(AQ63*10/110),0)</f>
        <v>0</v>
      </c>
      <c r="FP63" s="281">
        <f t="shared" si="171"/>
        <v>0</v>
      </c>
      <c r="FQ63" s="340">
        <f>IF(P63="課税事業者（一般課税）",INT(BA63*10/110),0)</f>
        <v>0</v>
      </c>
      <c r="FR63" s="277">
        <f t="shared" si="48"/>
        <v>0</v>
      </c>
      <c r="FS63" s="230">
        <f>IF(P63="課税事業者（一般課税）",INT(BL63*10/110),0)</f>
        <v>0</v>
      </c>
      <c r="FT63" s="279">
        <f t="shared" si="49"/>
        <v>0</v>
      </c>
      <c r="FU63" s="230">
        <f>IF(P63="課税事業者（一般課税）",INT(BV63*10/110),0)</f>
        <v>0</v>
      </c>
      <c r="FV63" s="281">
        <f t="shared" si="50"/>
        <v>0</v>
      </c>
      <c r="FW63" s="230">
        <f>IF(P63="課税事業者（一般課税）",INT(CF63*10/110),0)</f>
        <v>0</v>
      </c>
      <c r="FX63" s="279">
        <f t="shared" si="51"/>
        <v>0</v>
      </c>
      <c r="FY63" s="340">
        <f>IF(P63="課税事業者（一般課税）",INT(CT63*10/110)+INT(CU63*10/110),0)</f>
        <v>0</v>
      </c>
      <c r="FZ63" s="277">
        <f t="shared" si="172"/>
        <v>0</v>
      </c>
      <c r="GA63" s="230">
        <f>IF(P63="課税事業者（一般課税）",INT(DF63*10/110),0)</f>
        <v>0</v>
      </c>
      <c r="GB63" s="279">
        <f t="shared" si="53"/>
        <v>0</v>
      </c>
      <c r="GC63" s="353">
        <f>IF(P63="課税事業者（一般課税）",INT(DP63*10/110),0)</f>
        <v>0</v>
      </c>
      <c r="GD63" s="277">
        <f t="shared" si="54"/>
        <v>0</v>
      </c>
      <c r="GE63" s="230">
        <f>IF(P63="課税事業者（一般課税）",INT(DZ63*10/110),0)</f>
        <v>0</v>
      </c>
      <c r="GF63" s="281">
        <f t="shared" si="55"/>
        <v>0</v>
      </c>
      <c r="GG63" s="353">
        <f>IF(P63="課税事業者（一般課税）",INT(EJ63*10/110),0)</f>
        <v>0</v>
      </c>
      <c r="GH63" s="281">
        <f t="shared" si="56"/>
        <v>0</v>
      </c>
      <c r="GI63" s="280">
        <f t="shared" si="173"/>
        <v>0</v>
      </c>
      <c r="GJ63" s="277">
        <f t="shared" si="174"/>
        <v>0</v>
      </c>
      <c r="GK63" s="230">
        <f>IF(P63="課税事業者（一般課税）",INT(FC63*10/110),0)</f>
        <v>0</v>
      </c>
      <c r="GL63" s="287">
        <f t="shared" si="58"/>
        <v>0</v>
      </c>
      <c r="GM63" s="694"/>
    </row>
    <row r="64" spans="1:195" ht="20.100000000000001" customHeight="1" thickBot="1">
      <c r="A64" s="668"/>
      <c r="B64" s="522"/>
      <c r="C64" s="669"/>
      <c r="D64" s="673"/>
      <c r="E64" s="322" t="s">
        <v>135</v>
      </c>
      <c r="F64" s="675"/>
      <c r="G64" s="770"/>
      <c r="H64" s="497"/>
      <c r="I64" s="697"/>
      <c r="J64" s="699"/>
      <c r="K64" s="552"/>
      <c r="L64" s="541"/>
      <c r="M64" s="554"/>
      <c r="N64" s="447" t="e">
        <f t="shared" si="14"/>
        <v>#DIV/0!</v>
      </c>
      <c r="O64" s="690"/>
      <c r="P64" s="537"/>
      <c r="Q64" s="537"/>
      <c r="R64" s="89"/>
      <c r="S64" s="80" t="str">
        <f>IF(U64="","",VLOOKUP(L63,'リスト（けさない）'!$X$3:$Y$29,2,0))</f>
        <v/>
      </c>
      <c r="T64" s="74">
        <f t="shared" si="130"/>
        <v>0</v>
      </c>
      <c r="U64" s="89"/>
      <c r="V64" s="80">
        <f t="shared" si="178"/>
        <v>0</v>
      </c>
      <c r="W64" s="78"/>
      <c r="X64" s="83">
        <f t="shared" si="131"/>
        <v>0</v>
      </c>
      <c r="Y64" s="85">
        <f t="shared" si="179"/>
        <v>0</v>
      </c>
      <c r="Z64" s="97">
        <f>IF(Q63="初 年 度",Y64,0)</f>
        <v>0</v>
      </c>
      <c r="AA64" s="440">
        <f>IF(Q63="次 年 度",Y64,0)</f>
        <v>0</v>
      </c>
      <c r="AB64" s="477"/>
      <c r="AC64" s="125" t="s">
        <v>133</v>
      </c>
      <c r="AD64" s="74">
        <f t="shared" si="132"/>
        <v>0</v>
      </c>
      <c r="AE64" s="426"/>
      <c r="AF64" s="388"/>
      <c r="AG64" s="89"/>
      <c r="AH64" s="96">
        <f t="shared" si="133"/>
        <v>0</v>
      </c>
      <c r="AI64" s="96">
        <f>IF(AG63&gt;0,INT((AG64-FM64)/2),AF64-FM64)</f>
        <v>0</v>
      </c>
      <c r="AJ64" s="96">
        <f>IF(Q63="初 年 度",AI64,0)</f>
        <v>0</v>
      </c>
      <c r="AK64" s="99">
        <f>IF(Q63="次 年 度",AI64,0)</f>
        <v>0</v>
      </c>
      <c r="AL64" s="89"/>
      <c r="AM64" s="80" t="str">
        <f>IF(AO64="","",VLOOKUP(L63,'リスト（けさない）'!$AA$3:$AB$29,2,0))</f>
        <v/>
      </c>
      <c r="AN64" s="96">
        <f t="shared" si="134"/>
        <v>0</v>
      </c>
      <c r="AO64" s="426"/>
      <c r="AP64" s="107">
        <f t="shared" si="180"/>
        <v>0</v>
      </c>
      <c r="AQ64" s="89"/>
      <c r="AR64" s="111">
        <f t="shared" si="135"/>
        <v>0</v>
      </c>
      <c r="AS64" s="334">
        <f t="shared" si="67"/>
        <v>0</v>
      </c>
      <c r="AT64" s="334">
        <f>IF(Q63="初 年 度",AS64,0)</f>
        <v>0</v>
      </c>
      <c r="AU64" s="337">
        <f>IF(Q63="次 年 度",AS64,0)</f>
        <v>0</v>
      </c>
      <c r="AV64" s="477"/>
      <c r="AW64" s="125" t="s">
        <v>208</v>
      </c>
      <c r="AX64" s="96">
        <f t="shared" si="136"/>
        <v>0</v>
      </c>
      <c r="AY64" s="100"/>
      <c r="AZ64" s="370"/>
      <c r="BA64" s="89"/>
      <c r="BB64" s="96">
        <f t="shared" si="137"/>
        <v>0</v>
      </c>
      <c r="BC64" s="80">
        <f t="shared" si="61"/>
        <v>0</v>
      </c>
      <c r="BD64" s="83">
        <f>IF(Q63="初 年 度",BC64,0)</f>
        <v>0</v>
      </c>
      <c r="BE64" s="120">
        <f>IF(Q63="次 年 度",BC64,0)</f>
        <v>0</v>
      </c>
      <c r="BF64" s="477"/>
      <c r="BG64" s="125" t="s">
        <v>208</v>
      </c>
      <c r="BH64" s="96">
        <f t="shared" si="138"/>
        <v>0</v>
      </c>
      <c r="BI64" s="100"/>
      <c r="BJ64" s="370"/>
      <c r="BK64" s="89"/>
      <c r="BL64" s="96">
        <f t="shared" si="139"/>
        <v>0</v>
      </c>
      <c r="BM64" s="83">
        <f t="shared" si="68"/>
        <v>0</v>
      </c>
      <c r="BN64" s="83">
        <f>IF(Q63="初 年 度",BM64,0)</f>
        <v>0</v>
      </c>
      <c r="BO64" s="120">
        <f>IF(Q63="次 年 度",BM64,0)</f>
        <v>0</v>
      </c>
      <c r="BP64" s="477"/>
      <c r="BQ64" s="125" t="s">
        <v>208</v>
      </c>
      <c r="BR64" s="96">
        <f t="shared" si="140"/>
        <v>0</v>
      </c>
      <c r="BS64" s="100"/>
      <c r="BT64" s="370"/>
      <c r="BU64" s="89"/>
      <c r="BV64" s="96">
        <f t="shared" si="141"/>
        <v>0</v>
      </c>
      <c r="BW64" s="83">
        <f t="shared" si="69"/>
        <v>0</v>
      </c>
      <c r="BX64" s="83">
        <f>IF(Q63="初 年 度",BW64,0)</f>
        <v>0</v>
      </c>
      <c r="BY64" s="120">
        <f>IF(Q63="次 年 度",BW64,0)</f>
        <v>0</v>
      </c>
      <c r="BZ64" s="477"/>
      <c r="CA64" s="125" t="s">
        <v>228</v>
      </c>
      <c r="CB64" s="96">
        <f t="shared" si="142"/>
        <v>0</v>
      </c>
      <c r="CC64" s="100"/>
      <c r="CD64" s="370"/>
      <c r="CE64" s="89"/>
      <c r="CF64" s="96">
        <f t="shared" si="143"/>
        <v>0</v>
      </c>
      <c r="CG64" s="83">
        <f t="shared" si="62"/>
        <v>0</v>
      </c>
      <c r="CH64" s="83">
        <f>IF(Q63="初 年 度",CG64,0)</f>
        <v>0</v>
      </c>
      <c r="CI64" s="120">
        <f>IF(Q63="次 年 度",CG64,0)</f>
        <v>0</v>
      </c>
      <c r="CJ64" s="71">
        <f t="shared" si="144"/>
        <v>0</v>
      </c>
      <c r="CK64" s="80">
        <f t="shared" si="145"/>
        <v>0</v>
      </c>
      <c r="CL64" s="80">
        <f t="shared" si="146"/>
        <v>0</v>
      </c>
      <c r="CM64" s="83">
        <f t="shared" si="147"/>
        <v>0</v>
      </c>
      <c r="CN64" s="80">
        <f t="shared" si="148"/>
        <v>0</v>
      </c>
      <c r="CO64" s="130">
        <f t="shared" si="149"/>
        <v>0</v>
      </c>
      <c r="CP64" s="477"/>
      <c r="CQ64" s="81" t="str">
        <f>IF(CS64="","",VLOOKUP(L63,'リスト（けさない）'!$AD$3:$AE$29,2,0))</f>
        <v/>
      </c>
      <c r="CR64" s="74">
        <f t="shared" si="150"/>
        <v>0</v>
      </c>
      <c r="CS64" s="100"/>
      <c r="CT64" s="80">
        <f t="shared" si="151"/>
        <v>0</v>
      </c>
      <c r="CU64" s="89"/>
      <c r="CV64" s="80">
        <f t="shared" si="152"/>
        <v>0</v>
      </c>
      <c r="CW64" s="80">
        <f t="shared" si="70"/>
        <v>0</v>
      </c>
      <c r="CX64" s="83">
        <f>IF(Q63="初 年 度",CW64,0)</f>
        <v>0</v>
      </c>
      <c r="CY64" s="120">
        <f>IF(Q63="次 年 度",CW64,0)</f>
        <v>0</v>
      </c>
      <c r="CZ64" s="477"/>
      <c r="DA64" s="125" t="s">
        <v>133</v>
      </c>
      <c r="DB64" s="74">
        <f t="shared" si="153"/>
        <v>0</v>
      </c>
      <c r="DC64" s="100"/>
      <c r="DD64" s="370"/>
      <c r="DE64" s="89"/>
      <c r="DF64" s="96">
        <f t="shared" si="154"/>
        <v>0</v>
      </c>
      <c r="DG64" s="83">
        <f t="shared" si="64"/>
        <v>0</v>
      </c>
      <c r="DH64" s="83">
        <f>IF(Q63="初 年 度",DG64,0)</f>
        <v>0</v>
      </c>
      <c r="DI64" s="120">
        <f>IF(Q63="次 年 度",DG64,0)</f>
        <v>0</v>
      </c>
      <c r="DJ64" s="477"/>
      <c r="DK64" s="125" t="s">
        <v>133</v>
      </c>
      <c r="DL64" s="74">
        <f t="shared" si="155"/>
        <v>0</v>
      </c>
      <c r="DM64" s="100"/>
      <c r="DN64" s="370"/>
      <c r="DO64" s="89"/>
      <c r="DP64" s="96">
        <f t="shared" si="156"/>
        <v>0</v>
      </c>
      <c r="DQ64" s="83">
        <f t="shared" si="71"/>
        <v>0</v>
      </c>
      <c r="DR64" s="83">
        <f>IF(Q63="初 年 度",DQ64,0)</f>
        <v>0</v>
      </c>
      <c r="DS64" s="120">
        <f>IF(Q63="次 年 度",DQ64,0)</f>
        <v>0</v>
      </c>
      <c r="DT64" s="477"/>
      <c r="DU64" s="125" t="s">
        <v>133</v>
      </c>
      <c r="DV64" s="74">
        <f t="shared" si="157"/>
        <v>0</v>
      </c>
      <c r="DW64" s="100"/>
      <c r="DX64" s="370"/>
      <c r="DY64" s="89"/>
      <c r="DZ64" s="96">
        <f t="shared" si="158"/>
        <v>0</v>
      </c>
      <c r="EA64" s="83">
        <f t="shared" si="65"/>
        <v>0</v>
      </c>
      <c r="EB64" s="83">
        <f>IF(Q63="初 年 度",EA64,0)</f>
        <v>0</v>
      </c>
      <c r="EC64" s="120">
        <f>IF(Q63="次 年 度",EA64,0)</f>
        <v>0</v>
      </c>
      <c r="ED64" s="477"/>
      <c r="EE64" s="125" t="s">
        <v>133</v>
      </c>
      <c r="EF64" s="74">
        <f t="shared" si="159"/>
        <v>0</v>
      </c>
      <c r="EG64" s="100"/>
      <c r="EH64" s="370"/>
      <c r="EI64" s="89"/>
      <c r="EJ64" s="96">
        <f t="shared" si="160"/>
        <v>0</v>
      </c>
      <c r="EK64" s="83">
        <f t="shared" si="72"/>
        <v>0</v>
      </c>
      <c r="EL64" s="83">
        <f>IF(Q63="初 年 度",EK64,0)</f>
        <v>0</v>
      </c>
      <c r="EM64" s="120">
        <f>IF(Q63="次 年 度",EK64,0)</f>
        <v>0</v>
      </c>
      <c r="EN64" s="71">
        <f t="shared" si="161"/>
        <v>0</v>
      </c>
      <c r="EO64" s="83">
        <f t="shared" si="188"/>
        <v>0</v>
      </c>
      <c r="EP64" s="83">
        <f t="shared" si="162"/>
        <v>0</v>
      </c>
      <c r="EQ64" s="83">
        <f t="shared" si="163"/>
        <v>0</v>
      </c>
      <c r="ER64" s="83">
        <f t="shared" si="164"/>
        <v>0</v>
      </c>
      <c r="ES64" s="120">
        <f t="shared" si="165"/>
        <v>0</v>
      </c>
      <c r="ET64" s="136">
        <f t="shared" si="181"/>
        <v>0</v>
      </c>
      <c r="EU64" s="122">
        <f t="shared" si="182"/>
        <v>0</v>
      </c>
      <c r="EV64" s="83">
        <f t="shared" si="183"/>
        <v>0</v>
      </c>
      <c r="EW64" s="83">
        <f t="shared" si="184"/>
        <v>0</v>
      </c>
      <c r="EX64" s="83">
        <f t="shared" si="185"/>
        <v>0</v>
      </c>
      <c r="EY64" s="130">
        <f t="shared" si="186"/>
        <v>0</v>
      </c>
      <c r="EZ64" s="71">
        <f>IF(L63="ブルーベリー（普通栽培）",0,220)</f>
        <v>220</v>
      </c>
      <c r="FA64" s="80">
        <f>IF(L63="ブルーベリー（普通栽培）",0,T64+AD64+AN64)</f>
        <v>0</v>
      </c>
      <c r="FB64" s="83">
        <f>IF(L63="ブルーベリー（普通栽培）",0,U64+AE64+AO64)</f>
        <v>0</v>
      </c>
      <c r="FC64" s="83">
        <f t="shared" si="166"/>
        <v>0</v>
      </c>
      <c r="FD64" s="83">
        <f t="shared" si="128"/>
        <v>0</v>
      </c>
      <c r="FE64" s="117">
        <f>IF(Q63="初 年 度",FC64-GK64,0)</f>
        <v>0</v>
      </c>
      <c r="FF64" s="118">
        <f>IF(Q63="次 年 度",FC64-GK64,0)</f>
        <v>0</v>
      </c>
      <c r="FG64" s="136">
        <f t="shared" si="167"/>
        <v>0</v>
      </c>
      <c r="FH64" s="83">
        <f t="shared" si="168"/>
        <v>0</v>
      </c>
      <c r="FI64" s="83">
        <f t="shared" si="169"/>
        <v>0</v>
      </c>
      <c r="FJ64" s="130">
        <f t="shared" si="170"/>
        <v>0</v>
      </c>
      <c r="FK64" s="314">
        <f>IF(P63="課税事業者（一般課税）",INT(V64*10/110)+INT(W64*10/110),0)</f>
        <v>0</v>
      </c>
      <c r="FL64" s="92">
        <f t="shared" si="187"/>
        <v>0</v>
      </c>
      <c r="FM64" s="102">
        <f>IF(P63="課税事業者（一般課税）",INT(AG64*0.0909090909090909),0)</f>
        <v>0</v>
      </c>
      <c r="FN64" s="343">
        <f t="shared" si="46"/>
        <v>0</v>
      </c>
      <c r="FO64" s="350">
        <f>IF(P63="課税事業者（一般課税）",INT(AP64*10/110)+INT(AQ64*10/110),0)</f>
        <v>0</v>
      </c>
      <c r="FP64" s="115">
        <f t="shared" si="171"/>
        <v>0</v>
      </c>
      <c r="FQ64" s="347">
        <f>IF(P63="課税事業者（一般課税）",INT(BA64*10/110),0)</f>
        <v>0</v>
      </c>
      <c r="FR64" s="92">
        <f t="shared" si="48"/>
        <v>0</v>
      </c>
      <c r="FS64" s="355">
        <f>IF(P63="課税事業者（一般課税）",INT(BL64*10/110),0)</f>
        <v>0</v>
      </c>
      <c r="FT64" s="105">
        <f t="shared" si="49"/>
        <v>0</v>
      </c>
      <c r="FU64" s="355">
        <f>IF(P63="課税事業者（一般課税）",INT(BV64*10/110),0)</f>
        <v>0</v>
      </c>
      <c r="FV64" s="115">
        <f t="shared" si="50"/>
        <v>0</v>
      </c>
      <c r="FW64" s="355">
        <f>IF(P63="課税事業者（一般課税）",INT(CF64*10/110),0)</f>
        <v>0</v>
      </c>
      <c r="FX64" s="105">
        <f t="shared" si="51"/>
        <v>0</v>
      </c>
      <c r="FY64" s="347">
        <f>IF(P63="課税事業者（一般課税）",INT(CT64*10/110)+INT(CU64*10/110),0)</f>
        <v>0</v>
      </c>
      <c r="FZ64" s="92">
        <f t="shared" si="172"/>
        <v>0</v>
      </c>
      <c r="GA64" s="355">
        <f>IF(P63="課税事業者（一般課税）",INT(DF64*10/110),0)</f>
        <v>0</v>
      </c>
      <c r="GB64" s="105">
        <f t="shared" si="53"/>
        <v>0</v>
      </c>
      <c r="GC64" s="354">
        <f>IF(P63="課税事業者（一般課税）",INT(DL64*10/110),0)</f>
        <v>0</v>
      </c>
      <c r="GD64" s="92">
        <f t="shared" si="54"/>
        <v>0</v>
      </c>
      <c r="GE64" s="355">
        <f>IF(P63="課税事業者（一般課税）",INT(DZ64*10/110),0)</f>
        <v>0</v>
      </c>
      <c r="GF64" s="115">
        <f t="shared" si="55"/>
        <v>0</v>
      </c>
      <c r="GG64" s="354">
        <f>IF(P63="課税事業者（一般課税）",INT(EJ64*10/110),0)</f>
        <v>0</v>
      </c>
      <c r="GH64" s="115">
        <f t="shared" si="56"/>
        <v>0</v>
      </c>
      <c r="GI64" s="113">
        <f t="shared" si="173"/>
        <v>0</v>
      </c>
      <c r="GJ64" s="92">
        <f t="shared" si="174"/>
        <v>0</v>
      </c>
      <c r="GK64" s="355">
        <f>IF(P63="課税事業者（一般課税）",INT(FC64*10/110),0)</f>
        <v>0</v>
      </c>
      <c r="GL64" s="140">
        <f t="shared" si="58"/>
        <v>0</v>
      </c>
      <c r="GM64" s="695"/>
    </row>
    <row r="65" spans="1:195" ht="20.100000000000001" customHeight="1">
      <c r="A65" s="667" t="str">
        <f t="shared" ref="A65" si="197">+A63</f>
        <v>北海道</v>
      </c>
      <c r="B65" s="521"/>
      <c r="C65" s="629">
        <f t="shared" si="59"/>
        <v>26</v>
      </c>
      <c r="D65" s="685"/>
      <c r="E65" s="317" t="s">
        <v>253</v>
      </c>
      <c r="F65" s="680"/>
      <c r="G65" s="767">
        <f>+'申請用入力(①本体) '!G65:G66</f>
        <v>0</v>
      </c>
      <c r="H65" s="697"/>
      <c r="I65" s="543"/>
      <c r="J65" s="698"/>
      <c r="K65" s="701"/>
      <c r="L65" s="683"/>
      <c r="M65" s="761"/>
      <c r="N65" s="448" t="e">
        <f t="shared" si="14"/>
        <v>#DIV/0!</v>
      </c>
      <c r="O65" s="689" t="str">
        <f>IF(L65="","",VLOOKUP(L65,'リスト（けさない）'!$Q$3:$R$29,2,0))</f>
        <v/>
      </c>
      <c r="P65" s="700"/>
      <c r="Q65" s="700"/>
      <c r="R65" s="473"/>
      <c r="S65" s="251" t="str">
        <f>IF(U65="","",VLOOKUP(L65,'リスト（けさない）'!$X$3:$Y$29,2,0))</f>
        <v/>
      </c>
      <c r="T65" s="243">
        <f t="shared" si="130"/>
        <v>0</v>
      </c>
      <c r="U65" s="255"/>
      <c r="V65" s="245">
        <f t="shared" si="178"/>
        <v>0</v>
      </c>
      <c r="W65" s="246"/>
      <c r="X65" s="247">
        <f t="shared" si="131"/>
        <v>0</v>
      </c>
      <c r="Y65" s="247">
        <f t="shared" si="179"/>
        <v>0</v>
      </c>
      <c r="Z65" s="330">
        <f>IF(Q65="初 年 度",Y65,0)</f>
        <v>0</v>
      </c>
      <c r="AA65" s="418">
        <f>IF(Q65="次 年 度",Y65,0)</f>
        <v>0</v>
      </c>
      <c r="AB65" s="476"/>
      <c r="AC65" s="124" t="s">
        <v>208</v>
      </c>
      <c r="AD65" s="243">
        <f t="shared" si="132"/>
        <v>0</v>
      </c>
      <c r="AE65" s="425"/>
      <c r="AF65" s="388"/>
      <c r="AG65" s="255"/>
      <c r="AH65" s="248">
        <f t="shared" si="133"/>
        <v>0</v>
      </c>
      <c r="AI65" s="339">
        <f>IF(AG65&gt;0,INT((AG65-FM65)/2),AF65-FM65)</f>
        <v>0</v>
      </c>
      <c r="AJ65" s="335">
        <f>IF(Q65="初 年 度",AI65,0)</f>
        <v>0</v>
      </c>
      <c r="AK65" s="336">
        <f>IF(Q65="次 年 度",AI65,0)</f>
        <v>0</v>
      </c>
      <c r="AL65" s="473"/>
      <c r="AM65" s="245" t="str">
        <f>IF(AO65="","",VLOOKUP(L65,'リスト（けさない）'!$AA$3:$AB$29,2,0))</f>
        <v/>
      </c>
      <c r="AN65" s="248">
        <f t="shared" si="134"/>
        <v>0</v>
      </c>
      <c r="AO65" s="425"/>
      <c r="AP65" s="257">
        <f t="shared" si="180"/>
        <v>0</v>
      </c>
      <c r="AQ65" s="255"/>
      <c r="AR65" s="258">
        <f t="shared" si="135"/>
        <v>0</v>
      </c>
      <c r="AS65" s="338">
        <f t="shared" si="67"/>
        <v>0</v>
      </c>
      <c r="AT65" s="332">
        <f>IF(Q65="初 年 度",AS65,0)</f>
        <v>0</v>
      </c>
      <c r="AU65" s="333">
        <f>IF(Q65="次 年 度",AS65,0)</f>
        <v>0</v>
      </c>
      <c r="AV65" s="476"/>
      <c r="AW65" s="124" t="s">
        <v>208</v>
      </c>
      <c r="AX65" s="248">
        <f t="shared" si="136"/>
        <v>0</v>
      </c>
      <c r="AY65" s="244"/>
      <c r="AZ65" s="369"/>
      <c r="BA65" s="255"/>
      <c r="BB65" s="248">
        <f t="shared" si="137"/>
        <v>0</v>
      </c>
      <c r="BC65" s="339">
        <f t="shared" si="61"/>
        <v>0</v>
      </c>
      <c r="BD65" s="335">
        <f>IF(Q65="初 年 度",BC65,0)</f>
        <v>0</v>
      </c>
      <c r="BE65" s="336">
        <f>IF(Q65="次 年 度",BC65,0)</f>
        <v>0</v>
      </c>
      <c r="BF65" s="476"/>
      <c r="BG65" s="124" t="s">
        <v>208</v>
      </c>
      <c r="BH65" s="248">
        <f t="shared" si="138"/>
        <v>0</v>
      </c>
      <c r="BI65" s="244"/>
      <c r="BJ65" s="369"/>
      <c r="BK65" s="255"/>
      <c r="BL65" s="248">
        <f t="shared" si="139"/>
        <v>0</v>
      </c>
      <c r="BM65" s="339">
        <f t="shared" si="68"/>
        <v>0</v>
      </c>
      <c r="BN65" s="335">
        <f>IF(Q65="初 年 度",BM65,0)</f>
        <v>0</v>
      </c>
      <c r="BO65" s="336">
        <f>IF(Q65="次 年 度",BM65,0)</f>
        <v>0</v>
      </c>
      <c r="BP65" s="476"/>
      <c r="BQ65" s="124" t="s">
        <v>208</v>
      </c>
      <c r="BR65" s="248">
        <f t="shared" si="140"/>
        <v>0</v>
      </c>
      <c r="BS65" s="244"/>
      <c r="BT65" s="369"/>
      <c r="BU65" s="88"/>
      <c r="BV65" s="95">
        <f t="shared" si="141"/>
        <v>0</v>
      </c>
      <c r="BW65" s="339">
        <f t="shared" si="69"/>
        <v>0</v>
      </c>
      <c r="BX65" s="335">
        <f>IF(Q65="初 年 度",BW65,0)</f>
        <v>0</v>
      </c>
      <c r="BY65" s="336">
        <f>IF(Q65="次 年 度",BW65,0)</f>
        <v>0</v>
      </c>
      <c r="BZ65" s="476"/>
      <c r="CA65" s="124" t="s">
        <v>208</v>
      </c>
      <c r="CB65" s="248">
        <f t="shared" si="142"/>
        <v>0</v>
      </c>
      <c r="CC65" s="244"/>
      <c r="CD65" s="369"/>
      <c r="CE65" s="255"/>
      <c r="CF65" s="254">
        <f t="shared" si="143"/>
        <v>0</v>
      </c>
      <c r="CG65" s="338">
        <f t="shared" si="62"/>
        <v>0</v>
      </c>
      <c r="CH65" s="332">
        <f>IF(Q65="初 年 度",CG65,0)</f>
        <v>0</v>
      </c>
      <c r="CI65" s="333">
        <f>IF(Q65="次 年 度",CG65,0)</f>
        <v>0</v>
      </c>
      <c r="CJ65" s="256">
        <f t="shared" si="144"/>
        <v>0</v>
      </c>
      <c r="CK65" s="245">
        <f t="shared" si="145"/>
        <v>0</v>
      </c>
      <c r="CL65" s="245">
        <f t="shared" si="146"/>
        <v>0</v>
      </c>
      <c r="CM65" s="247">
        <f t="shared" si="147"/>
        <v>0</v>
      </c>
      <c r="CN65" s="245">
        <f t="shared" si="148"/>
        <v>0</v>
      </c>
      <c r="CO65" s="266">
        <f t="shared" si="149"/>
        <v>0</v>
      </c>
      <c r="CP65" s="476"/>
      <c r="CQ65" s="245" t="str">
        <f>IF(CS65="","",VLOOKUP(L65,'リスト（けさない）'!$AD$3:$AE$29,2,0))</f>
        <v/>
      </c>
      <c r="CR65" s="267">
        <f t="shared" si="150"/>
        <v>0</v>
      </c>
      <c r="CS65" s="244"/>
      <c r="CT65" s="245">
        <f t="shared" si="151"/>
        <v>0</v>
      </c>
      <c r="CU65" s="255"/>
      <c r="CV65" s="245">
        <f t="shared" si="152"/>
        <v>0</v>
      </c>
      <c r="CW65" s="339">
        <f t="shared" si="70"/>
        <v>0</v>
      </c>
      <c r="CX65" s="335">
        <f>IF(Q65="初 年 度",CW65,0)</f>
        <v>0</v>
      </c>
      <c r="CY65" s="336">
        <f>IF(Q65="次 年 度",CW65,0)</f>
        <v>0</v>
      </c>
      <c r="CZ65" s="476"/>
      <c r="DA65" s="124" t="s">
        <v>208</v>
      </c>
      <c r="DB65" s="267">
        <f t="shared" si="153"/>
        <v>0</v>
      </c>
      <c r="DC65" s="244"/>
      <c r="DD65" s="369"/>
      <c r="DE65" s="255"/>
      <c r="DF65" s="254">
        <f t="shared" si="154"/>
        <v>0</v>
      </c>
      <c r="DG65" s="338">
        <f t="shared" si="64"/>
        <v>0</v>
      </c>
      <c r="DH65" s="332">
        <f>IF(Q65="初 年 度",DG65,0)</f>
        <v>0</v>
      </c>
      <c r="DI65" s="333">
        <f>IF(Q65="次 年 度",DG65,0)</f>
        <v>0</v>
      </c>
      <c r="DJ65" s="476"/>
      <c r="DK65" s="458" t="s">
        <v>208</v>
      </c>
      <c r="DL65" s="267">
        <f t="shared" si="155"/>
        <v>0</v>
      </c>
      <c r="DM65" s="244"/>
      <c r="DN65" s="369"/>
      <c r="DO65" s="255"/>
      <c r="DP65" s="248">
        <f t="shared" si="156"/>
        <v>0</v>
      </c>
      <c r="DQ65" s="339">
        <f t="shared" si="71"/>
        <v>0</v>
      </c>
      <c r="DR65" s="335">
        <f>IF(Q65="初 年 度",DQ65,0)</f>
        <v>0</v>
      </c>
      <c r="DS65" s="336">
        <f>IF(Q65="次 年 度",DQ65,0)</f>
        <v>0</v>
      </c>
      <c r="DT65" s="476"/>
      <c r="DU65" s="458" t="s">
        <v>208</v>
      </c>
      <c r="DV65" s="267">
        <f t="shared" si="157"/>
        <v>0</v>
      </c>
      <c r="DW65" s="244"/>
      <c r="DX65" s="369"/>
      <c r="DY65" s="255"/>
      <c r="DZ65" s="254">
        <f t="shared" si="158"/>
        <v>0</v>
      </c>
      <c r="EA65" s="338">
        <f t="shared" si="65"/>
        <v>0</v>
      </c>
      <c r="EB65" s="332">
        <f>IF(Q65="初 年 度",EA65,0)</f>
        <v>0</v>
      </c>
      <c r="EC65" s="333">
        <f>IF(Q65="次 年 度",EA65,0)</f>
        <v>0</v>
      </c>
      <c r="ED65" s="476"/>
      <c r="EE65" s="458" t="s">
        <v>208</v>
      </c>
      <c r="EF65" s="267">
        <f t="shared" si="159"/>
        <v>0</v>
      </c>
      <c r="EG65" s="244"/>
      <c r="EH65" s="369"/>
      <c r="EI65" s="255"/>
      <c r="EJ65" s="248">
        <f t="shared" si="160"/>
        <v>0</v>
      </c>
      <c r="EK65" s="339">
        <f t="shared" si="72"/>
        <v>0</v>
      </c>
      <c r="EL65" s="335">
        <f>IF(Q65="初 年 度",EK65,0)</f>
        <v>0</v>
      </c>
      <c r="EM65" s="336">
        <f>IF(Q65="次 年 度",EK65,0)</f>
        <v>0</v>
      </c>
      <c r="EN65" s="256">
        <f t="shared" si="161"/>
        <v>0</v>
      </c>
      <c r="EO65" s="247">
        <f t="shared" si="188"/>
        <v>0</v>
      </c>
      <c r="EP65" s="247">
        <f t="shared" si="162"/>
        <v>0</v>
      </c>
      <c r="EQ65" s="247">
        <f t="shared" si="163"/>
        <v>0</v>
      </c>
      <c r="ER65" s="247">
        <f t="shared" si="164"/>
        <v>0</v>
      </c>
      <c r="ES65" s="259">
        <f t="shared" si="165"/>
        <v>0</v>
      </c>
      <c r="ET65" s="272">
        <f t="shared" si="181"/>
        <v>0</v>
      </c>
      <c r="EU65" s="264">
        <f t="shared" si="182"/>
        <v>0</v>
      </c>
      <c r="EV65" s="247">
        <f t="shared" si="183"/>
        <v>0</v>
      </c>
      <c r="EW65" s="247">
        <f t="shared" si="184"/>
        <v>0</v>
      </c>
      <c r="EX65" s="251">
        <f t="shared" si="185"/>
        <v>0</v>
      </c>
      <c r="EY65" s="268">
        <f t="shared" si="186"/>
        <v>0</v>
      </c>
      <c r="EZ65" s="383">
        <f>IF(L65="ブルーベリー（普通栽培）",0,220)</f>
        <v>220</v>
      </c>
      <c r="FA65" s="247">
        <f>IF(L65="ブルーベリー（普通栽培）",0,T65+AD65+AN65)</f>
        <v>0</v>
      </c>
      <c r="FB65" s="247">
        <f>IF(L65="ブルーベリー（普通栽培）",0,U65+AE65+AO65)</f>
        <v>0</v>
      </c>
      <c r="FC65" s="253">
        <f t="shared" si="166"/>
        <v>0</v>
      </c>
      <c r="FD65" s="253">
        <f t="shared" si="128"/>
        <v>0</v>
      </c>
      <c r="FE65" s="247">
        <f>IF(Q65="初 年 度",FC65-GK65,0)</f>
        <v>0</v>
      </c>
      <c r="FF65" s="259">
        <f>IF(Q65="次 年 度",FC65-GK65,0)</f>
        <v>0</v>
      </c>
      <c r="FG65" s="70">
        <f t="shared" si="167"/>
        <v>0</v>
      </c>
      <c r="FH65" s="82">
        <f t="shared" si="168"/>
        <v>0</v>
      </c>
      <c r="FI65" s="82">
        <f t="shared" si="169"/>
        <v>0</v>
      </c>
      <c r="FJ65" s="129">
        <f t="shared" si="170"/>
        <v>0</v>
      </c>
      <c r="FK65" s="228">
        <f>IF(P65="課税事業者（一般課税）",INT(V65*10/110)+INT(W65*10/110),0)</f>
        <v>0</v>
      </c>
      <c r="FL65" s="277">
        <f t="shared" si="187"/>
        <v>0</v>
      </c>
      <c r="FM65" s="278">
        <f>IF(P65="課税事業者（一般課税）",INT(AG65*0.0909090909090909),0)</f>
        <v>0</v>
      </c>
      <c r="FN65" s="342">
        <f t="shared" si="46"/>
        <v>0</v>
      </c>
      <c r="FO65" s="232">
        <f>IF(P65="課税事業者（一般課税）",INT(AP65*10/110)+INT(AQ65*10/110),0)</f>
        <v>0</v>
      </c>
      <c r="FP65" s="281">
        <f t="shared" si="171"/>
        <v>0</v>
      </c>
      <c r="FQ65" s="340">
        <f>IF(P65="課税事業者（一般課税）",INT(BA65*10/110),0)</f>
        <v>0</v>
      </c>
      <c r="FR65" s="277">
        <f t="shared" si="48"/>
        <v>0</v>
      </c>
      <c r="FS65" s="230">
        <f>IF(P65="課税事業者（一般課税）",INT(BL65*10/110),0)</f>
        <v>0</v>
      </c>
      <c r="FT65" s="281">
        <f t="shared" si="49"/>
        <v>0</v>
      </c>
      <c r="FU65" s="230">
        <f>IF(P65="課税事業者（一般課税）",INT(BV65*10/110),0)</f>
        <v>0</v>
      </c>
      <c r="FV65" s="281">
        <f t="shared" si="50"/>
        <v>0</v>
      </c>
      <c r="FW65" s="230">
        <f>IF(P65="課税事業者（一般課税）",INT(CF65*10/110),0)</f>
        <v>0</v>
      </c>
      <c r="FX65" s="279">
        <f t="shared" si="51"/>
        <v>0</v>
      </c>
      <c r="FY65" s="340">
        <f>IF(P65="課税事業者（一般課税）",INT(CT65*10/110)+INT(CU65*10/110),0)</f>
        <v>0</v>
      </c>
      <c r="FZ65" s="277">
        <f t="shared" si="172"/>
        <v>0</v>
      </c>
      <c r="GA65" s="230">
        <f>IF(P65="課税事業者（一般課税）",INT(DF65*10/110),0)</f>
        <v>0</v>
      </c>
      <c r="GB65" s="279">
        <f t="shared" si="53"/>
        <v>0</v>
      </c>
      <c r="GC65" s="353">
        <f>IF(P65="課税事業者（一般課税）",INT(DP65*10/110),0)</f>
        <v>0</v>
      </c>
      <c r="GD65" s="277">
        <f t="shared" si="54"/>
        <v>0</v>
      </c>
      <c r="GE65" s="230">
        <f>IF(P65="課税事業者（一般課税）",INT(DZ65*10/110),0)</f>
        <v>0</v>
      </c>
      <c r="GF65" s="281">
        <f t="shared" si="55"/>
        <v>0</v>
      </c>
      <c r="GG65" s="353">
        <f>IF(P65="課税事業者（一般課税）",INT(EJ65*10/110),0)</f>
        <v>0</v>
      </c>
      <c r="GH65" s="281">
        <f t="shared" si="56"/>
        <v>0</v>
      </c>
      <c r="GI65" s="280">
        <f t="shared" si="173"/>
        <v>0</v>
      </c>
      <c r="GJ65" s="277">
        <f t="shared" si="174"/>
        <v>0</v>
      </c>
      <c r="GK65" s="230">
        <f>IF(P65="課税事業者（一般課税）",INT(FC65*10/110),0)</f>
        <v>0</v>
      </c>
      <c r="GL65" s="287">
        <f t="shared" si="58"/>
        <v>0</v>
      </c>
      <c r="GM65" s="694"/>
    </row>
    <row r="66" spans="1:195" ht="20.100000000000001" customHeight="1">
      <c r="A66" s="668"/>
      <c r="B66" s="522"/>
      <c r="C66" s="669"/>
      <c r="D66" s="673"/>
      <c r="E66" s="320" t="s">
        <v>135</v>
      </c>
      <c r="F66" s="675"/>
      <c r="G66" s="770"/>
      <c r="H66" s="497"/>
      <c r="I66" s="697"/>
      <c r="J66" s="699"/>
      <c r="K66" s="552"/>
      <c r="L66" s="541"/>
      <c r="M66" s="554"/>
      <c r="N66" s="447" t="e">
        <f t="shared" si="14"/>
        <v>#DIV/0!</v>
      </c>
      <c r="O66" s="690"/>
      <c r="P66" s="537"/>
      <c r="Q66" s="537"/>
      <c r="R66" s="89"/>
      <c r="S66" s="80" t="str">
        <f>IF(U66="","",VLOOKUP(L65,'リスト（けさない）'!$X$3:$Y$29,2,0))</f>
        <v/>
      </c>
      <c r="T66" s="74">
        <f t="shared" si="130"/>
        <v>0</v>
      </c>
      <c r="U66" s="89"/>
      <c r="V66" s="80">
        <f t="shared" si="178"/>
        <v>0</v>
      </c>
      <c r="W66" s="78"/>
      <c r="X66" s="83">
        <f t="shared" si="131"/>
        <v>0</v>
      </c>
      <c r="Y66" s="83">
        <f t="shared" si="179"/>
        <v>0</v>
      </c>
      <c r="Z66" s="394">
        <f>IF(Q65="初 年 度",Y66,0)</f>
        <v>0</v>
      </c>
      <c r="AA66" s="439">
        <f>IF(Q65="次 年 度",Y66,0)</f>
        <v>0</v>
      </c>
      <c r="AB66" s="477"/>
      <c r="AC66" s="125" t="s">
        <v>208</v>
      </c>
      <c r="AD66" s="74">
        <f t="shared" si="132"/>
        <v>0</v>
      </c>
      <c r="AE66" s="426"/>
      <c r="AF66" s="388"/>
      <c r="AG66" s="89"/>
      <c r="AH66" s="96">
        <f t="shared" si="133"/>
        <v>0</v>
      </c>
      <c r="AI66" s="96">
        <f>IF(AG65&gt;0,INT((AG66-FM66)/2),AF66-FM66)</f>
        <v>0</v>
      </c>
      <c r="AJ66" s="96">
        <f>IF(Q65="初 年 度",AI66,0)</f>
        <v>0</v>
      </c>
      <c r="AK66" s="99">
        <f>IF(Q65="次 年 度",AI66,0)</f>
        <v>0</v>
      </c>
      <c r="AL66" s="89"/>
      <c r="AM66" s="80" t="str">
        <f>IF(AO66="","",VLOOKUP(L65,'リスト（けさない）'!$AA$3:$AB$29,2,0))</f>
        <v/>
      </c>
      <c r="AN66" s="96">
        <f t="shared" si="134"/>
        <v>0</v>
      </c>
      <c r="AO66" s="426"/>
      <c r="AP66" s="107">
        <f t="shared" si="180"/>
        <v>0</v>
      </c>
      <c r="AQ66" s="89"/>
      <c r="AR66" s="111">
        <f t="shared" si="135"/>
        <v>0</v>
      </c>
      <c r="AS66" s="334">
        <f t="shared" si="67"/>
        <v>0</v>
      </c>
      <c r="AT66" s="334">
        <f>IF(Q65="初 年 度",AS66,0)</f>
        <v>0</v>
      </c>
      <c r="AU66" s="337">
        <f>IF(Q65="次 年 度",AS66,0)</f>
        <v>0</v>
      </c>
      <c r="AV66" s="477"/>
      <c r="AW66" s="125" t="s">
        <v>208</v>
      </c>
      <c r="AX66" s="96">
        <f t="shared" si="136"/>
        <v>0</v>
      </c>
      <c r="AY66" s="100"/>
      <c r="AZ66" s="370"/>
      <c r="BA66" s="89"/>
      <c r="BB66" s="96">
        <f t="shared" si="137"/>
        <v>0</v>
      </c>
      <c r="BC66" s="80">
        <f t="shared" si="61"/>
        <v>0</v>
      </c>
      <c r="BD66" s="83">
        <f>IF(Q65="初 年 度",BC66,0)</f>
        <v>0</v>
      </c>
      <c r="BE66" s="120">
        <f>IF(Q65="次 年 度",BC66,0)</f>
        <v>0</v>
      </c>
      <c r="BF66" s="477"/>
      <c r="BG66" s="125" t="s">
        <v>208</v>
      </c>
      <c r="BH66" s="96">
        <f t="shared" si="138"/>
        <v>0</v>
      </c>
      <c r="BI66" s="100"/>
      <c r="BJ66" s="370"/>
      <c r="BK66" s="89"/>
      <c r="BL66" s="96">
        <f t="shared" si="139"/>
        <v>0</v>
      </c>
      <c r="BM66" s="83">
        <f t="shared" si="68"/>
        <v>0</v>
      </c>
      <c r="BN66" s="83">
        <f>IF(Q65="初 年 度",BM66,0)</f>
        <v>0</v>
      </c>
      <c r="BO66" s="120">
        <f>IF(Q65="次 年 度",BM66,0)</f>
        <v>0</v>
      </c>
      <c r="BP66" s="477"/>
      <c r="BQ66" s="125" t="s">
        <v>208</v>
      </c>
      <c r="BR66" s="96">
        <f t="shared" si="140"/>
        <v>0</v>
      </c>
      <c r="BS66" s="100"/>
      <c r="BT66" s="370"/>
      <c r="BU66" s="89"/>
      <c r="BV66" s="96">
        <f t="shared" si="141"/>
        <v>0</v>
      </c>
      <c r="BW66" s="83">
        <f t="shared" si="69"/>
        <v>0</v>
      </c>
      <c r="BX66" s="83">
        <f>IF(Q65="初 年 度",BW66,0)</f>
        <v>0</v>
      </c>
      <c r="BY66" s="120">
        <f>IF(Q65="次 年 度",BW66,0)</f>
        <v>0</v>
      </c>
      <c r="BZ66" s="477"/>
      <c r="CA66" s="125" t="s">
        <v>208</v>
      </c>
      <c r="CB66" s="96">
        <f t="shared" si="142"/>
        <v>0</v>
      </c>
      <c r="CC66" s="100"/>
      <c r="CD66" s="370"/>
      <c r="CE66" s="89"/>
      <c r="CF66" s="96">
        <f t="shared" si="143"/>
        <v>0</v>
      </c>
      <c r="CG66" s="83">
        <f t="shared" si="62"/>
        <v>0</v>
      </c>
      <c r="CH66" s="83">
        <f>IF(Q65="初 年 度",CG66,0)</f>
        <v>0</v>
      </c>
      <c r="CI66" s="120">
        <f>IF(Q65="次 年 度",CG66,0)</f>
        <v>0</v>
      </c>
      <c r="CJ66" s="71">
        <f t="shared" si="144"/>
        <v>0</v>
      </c>
      <c r="CK66" s="80">
        <f t="shared" si="145"/>
        <v>0</v>
      </c>
      <c r="CL66" s="80">
        <f t="shared" si="146"/>
        <v>0</v>
      </c>
      <c r="CM66" s="83">
        <f t="shared" si="147"/>
        <v>0</v>
      </c>
      <c r="CN66" s="80">
        <f t="shared" si="148"/>
        <v>0</v>
      </c>
      <c r="CO66" s="130">
        <f t="shared" si="149"/>
        <v>0</v>
      </c>
      <c r="CP66" s="477"/>
      <c r="CQ66" s="80" t="str">
        <f>IF(CS66="","",VLOOKUP(L65,'リスト（けさない）'!$AD$3:$AE$29,2,0))</f>
        <v/>
      </c>
      <c r="CR66" s="74">
        <f t="shared" si="150"/>
        <v>0</v>
      </c>
      <c r="CS66" s="100"/>
      <c r="CT66" s="80">
        <f t="shared" si="151"/>
        <v>0</v>
      </c>
      <c r="CU66" s="89"/>
      <c r="CV66" s="80">
        <f t="shared" si="152"/>
        <v>0</v>
      </c>
      <c r="CW66" s="80">
        <f t="shared" si="70"/>
        <v>0</v>
      </c>
      <c r="CX66" s="83">
        <f>IF(Q65="初 年 度",CW66,0)</f>
        <v>0</v>
      </c>
      <c r="CY66" s="120">
        <f>IF(Q65="次 年 度",CW66,0)</f>
        <v>0</v>
      </c>
      <c r="CZ66" s="477"/>
      <c r="DA66" s="125" t="s">
        <v>208</v>
      </c>
      <c r="DB66" s="74">
        <f t="shared" si="153"/>
        <v>0</v>
      </c>
      <c r="DC66" s="100"/>
      <c r="DD66" s="370"/>
      <c r="DE66" s="89"/>
      <c r="DF66" s="96">
        <f t="shared" si="154"/>
        <v>0</v>
      </c>
      <c r="DG66" s="83">
        <f t="shared" si="64"/>
        <v>0</v>
      </c>
      <c r="DH66" s="83">
        <f>IF(Q65="初 年 度",DG66,0)</f>
        <v>0</v>
      </c>
      <c r="DI66" s="120">
        <f>IF(Q65="次 年 度",DG66,0)</f>
        <v>0</v>
      </c>
      <c r="DJ66" s="477"/>
      <c r="DK66" s="125" t="s">
        <v>208</v>
      </c>
      <c r="DL66" s="74">
        <f t="shared" si="155"/>
        <v>0</v>
      </c>
      <c r="DM66" s="100"/>
      <c r="DN66" s="370"/>
      <c r="DO66" s="89"/>
      <c r="DP66" s="96">
        <f t="shared" si="156"/>
        <v>0</v>
      </c>
      <c r="DQ66" s="83">
        <f t="shared" si="71"/>
        <v>0</v>
      </c>
      <c r="DR66" s="83">
        <f>IF(Q65="初 年 度",DQ66,0)</f>
        <v>0</v>
      </c>
      <c r="DS66" s="120">
        <f>IF(Q65="次 年 度",DQ66,0)</f>
        <v>0</v>
      </c>
      <c r="DT66" s="477"/>
      <c r="DU66" s="125" t="s">
        <v>208</v>
      </c>
      <c r="DV66" s="74">
        <f t="shared" si="157"/>
        <v>0</v>
      </c>
      <c r="DW66" s="100"/>
      <c r="DX66" s="370"/>
      <c r="DY66" s="89"/>
      <c r="DZ66" s="96">
        <f t="shared" si="158"/>
        <v>0</v>
      </c>
      <c r="EA66" s="83">
        <f t="shared" si="65"/>
        <v>0</v>
      </c>
      <c r="EB66" s="83">
        <f>IF(Q65="初 年 度",EA66,0)</f>
        <v>0</v>
      </c>
      <c r="EC66" s="120">
        <f>IF(Q65="次 年 度",EA66,0)</f>
        <v>0</v>
      </c>
      <c r="ED66" s="477"/>
      <c r="EE66" s="125" t="s">
        <v>208</v>
      </c>
      <c r="EF66" s="74">
        <f t="shared" si="159"/>
        <v>0</v>
      </c>
      <c r="EG66" s="100"/>
      <c r="EH66" s="370"/>
      <c r="EI66" s="89"/>
      <c r="EJ66" s="96">
        <f t="shared" si="160"/>
        <v>0</v>
      </c>
      <c r="EK66" s="83">
        <f t="shared" si="72"/>
        <v>0</v>
      </c>
      <c r="EL66" s="83">
        <f>IF(Q65="初 年 度",EK66,0)</f>
        <v>0</v>
      </c>
      <c r="EM66" s="120">
        <f>IF(Q65="次 年 度",EK66,0)</f>
        <v>0</v>
      </c>
      <c r="EN66" s="71">
        <f t="shared" si="161"/>
        <v>0</v>
      </c>
      <c r="EO66" s="83">
        <f t="shared" si="188"/>
        <v>0</v>
      </c>
      <c r="EP66" s="83">
        <f t="shared" si="162"/>
        <v>0</v>
      </c>
      <c r="EQ66" s="83">
        <f t="shared" si="163"/>
        <v>0</v>
      </c>
      <c r="ER66" s="83">
        <f t="shared" si="164"/>
        <v>0</v>
      </c>
      <c r="ES66" s="120">
        <f t="shared" si="165"/>
        <v>0</v>
      </c>
      <c r="ET66" s="136">
        <f t="shared" si="181"/>
        <v>0</v>
      </c>
      <c r="EU66" s="122">
        <f t="shared" si="182"/>
        <v>0</v>
      </c>
      <c r="EV66" s="83">
        <f t="shared" si="183"/>
        <v>0</v>
      </c>
      <c r="EW66" s="83">
        <f t="shared" si="184"/>
        <v>0</v>
      </c>
      <c r="EX66" s="80">
        <f t="shared" si="185"/>
        <v>0</v>
      </c>
      <c r="EY66" s="130">
        <f t="shared" si="186"/>
        <v>0</v>
      </c>
      <c r="EZ66" s="69">
        <f>IF(L65="ブルーベリー（普通栽培）",0,220)</f>
        <v>220</v>
      </c>
      <c r="FA66" s="80">
        <f>IF(L65="ブルーベリー（普通栽培）",0,T66+AD66+AN66)</f>
        <v>0</v>
      </c>
      <c r="FB66" s="83">
        <f>IF(L65="ブルーベリー（普通栽培）",0,U66+AE66+AO66)</f>
        <v>0</v>
      </c>
      <c r="FC66" s="83">
        <f t="shared" si="166"/>
        <v>0</v>
      </c>
      <c r="FD66" s="83">
        <f t="shared" si="128"/>
        <v>0</v>
      </c>
      <c r="FE66" s="239">
        <f>IF(Q65="初 年 度",FC66-GK66,0)</f>
        <v>0</v>
      </c>
      <c r="FF66" s="240">
        <f>IF(Q65="次 年 度",FC66-GK66,0)</f>
        <v>0</v>
      </c>
      <c r="FG66" s="71">
        <f t="shared" si="167"/>
        <v>0</v>
      </c>
      <c r="FH66" s="83">
        <f t="shared" si="168"/>
        <v>0</v>
      </c>
      <c r="FI66" s="83">
        <f t="shared" si="169"/>
        <v>0</v>
      </c>
      <c r="FJ66" s="130">
        <f t="shared" si="170"/>
        <v>0</v>
      </c>
      <c r="FK66" s="314">
        <f>IF(P65="課税事業者（一般課税）",INT(V66*10/110)+INT(W66*10/110),0)</f>
        <v>0</v>
      </c>
      <c r="FL66" s="92">
        <f t="shared" si="187"/>
        <v>0</v>
      </c>
      <c r="FM66" s="102">
        <f>IF(P65="課税事業者（一般課税）",INT(AG66*0.0909090909090909),0)</f>
        <v>0</v>
      </c>
      <c r="FN66" s="343">
        <f t="shared" si="46"/>
        <v>0</v>
      </c>
      <c r="FO66" s="350">
        <f>IF(P65="課税事業者（一般課税）",INT(AP66*10/110)+INT(AQ66*10/110),0)</f>
        <v>0</v>
      </c>
      <c r="FP66" s="115">
        <f t="shared" si="171"/>
        <v>0</v>
      </c>
      <c r="FQ66" s="347">
        <f>IF(P65="課税事業者（一般課税）",INT(BA66*10/110),0)</f>
        <v>0</v>
      </c>
      <c r="FR66" s="92">
        <f t="shared" si="48"/>
        <v>0</v>
      </c>
      <c r="FS66" s="355">
        <f>IF(P65="課税事業者（一般課税）",INT(BL66*10/110),0)</f>
        <v>0</v>
      </c>
      <c r="FT66" s="105">
        <f t="shared" si="49"/>
        <v>0</v>
      </c>
      <c r="FU66" s="355">
        <f>IF(P65="課税事業者（一般課税）",INT(BV66*10/110),0)</f>
        <v>0</v>
      </c>
      <c r="FV66" s="115">
        <f t="shared" si="50"/>
        <v>0</v>
      </c>
      <c r="FW66" s="355">
        <f>IF(P65="課税事業者（一般課税）",INT(CF66*10/110),0)</f>
        <v>0</v>
      </c>
      <c r="FX66" s="105">
        <f t="shared" si="51"/>
        <v>0</v>
      </c>
      <c r="FY66" s="347">
        <f>IF(P65="課税事業者（一般課税）",INT(CT66*10/110)+INT(CU66*10/110),0)</f>
        <v>0</v>
      </c>
      <c r="FZ66" s="92">
        <f t="shared" si="172"/>
        <v>0</v>
      </c>
      <c r="GA66" s="355">
        <f>IF(P65="課税事業者（一般課税）",INT(DF66*10/110),0)</f>
        <v>0</v>
      </c>
      <c r="GB66" s="105">
        <f t="shared" si="53"/>
        <v>0</v>
      </c>
      <c r="GC66" s="354">
        <f>IF(P65="課税事業者（一般課税）",INT(DL66*10/110),0)</f>
        <v>0</v>
      </c>
      <c r="GD66" s="92">
        <f t="shared" si="54"/>
        <v>0</v>
      </c>
      <c r="GE66" s="355">
        <f>IF(P65="課税事業者（一般課税）",INT(DZ66*10/110),0)</f>
        <v>0</v>
      </c>
      <c r="GF66" s="115">
        <f t="shared" si="55"/>
        <v>0</v>
      </c>
      <c r="GG66" s="354">
        <f>IF(P65="課税事業者（一般課税）",INT(EJ66*10/110),0)</f>
        <v>0</v>
      </c>
      <c r="GH66" s="115">
        <f t="shared" si="56"/>
        <v>0</v>
      </c>
      <c r="GI66" s="113">
        <f t="shared" si="173"/>
        <v>0</v>
      </c>
      <c r="GJ66" s="92">
        <f t="shared" si="174"/>
        <v>0</v>
      </c>
      <c r="GK66" s="355">
        <f>IF(P65="課税事業者（一般課税）",INT(FC66*10/110),0)</f>
        <v>0</v>
      </c>
      <c r="GL66" s="140">
        <f t="shared" si="58"/>
        <v>0</v>
      </c>
      <c r="GM66" s="695"/>
    </row>
    <row r="67" spans="1:195" ht="20.100000000000001" customHeight="1">
      <c r="A67" s="667" t="str">
        <f t="shared" ref="A67" si="198">+A65</f>
        <v>北海道</v>
      </c>
      <c r="B67" s="521"/>
      <c r="C67" s="629">
        <f t="shared" si="59"/>
        <v>27</v>
      </c>
      <c r="D67" s="685"/>
      <c r="E67" s="317" t="s">
        <v>253</v>
      </c>
      <c r="F67" s="680"/>
      <c r="G67" s="767">
        <f>+'申請用入力(①本体) '!G67:G68</f>
        <v>0</v>
      </c>
      <c r="H67" s="697"/>
      <c r="I67" s="543"/>
      <c r="J67" s="698"/>
      <c r="K67" s="701"/>
      <c r="L67" s="683"/>
      <c r="M67" s="761"/>
      <c r="N67" s="448" t="e">
        <f t="shared" si="14"/>
        <v>#DIV/0!</v>
      </c>
      <c r="O67" s="689" t="str">
        <f>IF(L67="","",VLOOKUP(L67,'リスト（けさない）'!$Q$3:$R$29,2,0))</f>
        <v/>
      </c>
      <c r="P67" s="700"/>
      <c r="Q67" s="700"/>
      <c r="R67" s="460"/>
      <c r="S67" s="251" t="str">
        <f>IF(U67="","",VLOOKUP(L67,'リスト（けさない）'!$X$3:$Y$29,2,0))</f>
        <v/>
      </c>
      <c r="T67" s="249">
        <f t="shared" si="130"/>
        <v>0</v>
      </c>
      <c r="U67" s="260"/>
      <c r="V67" s="251">
        <f t="shared" si="178"/>
        <v>0</v>
      </c>
      <c r="W67" s="252"/>
      <c r="X67" s="253">
        <f t="shared" si="131"/>
        <v>0</v>
      </c>
      <c r="Y67" s="253">
        <f t="shared" si="179"/>
        <v>0</v>
      </c>
      <c r="Z67" s="332">
        <f>IF(Q67="初 年 度",Y67,0)</f>
        <v>0</v>
      </c>
      <c r="AA67" s="438">
        <f>IF(Q67="次 年 度",Y67,0)</f>
        <v>0</v>
      </c>
      <c r="AB67" s="478"/>
      <c r="AC67" s="73" t="s">
        <v>208</v>
      </c>
      <c r="AD67" s="249">
        <f t="shared" si="132"/>
        <v>0</v>
      </c>
      <c r="AE67" s="427"/>
      <c r="AF67" s="388"/>
      <c r="AG67" s="260"/>
      <c r="AH67" s="254">
        <f t="shared" si="133"/>
        <v>0</v>
      </c>
      <c r="AI67" s="339">
        <f>IF(AG67&gt;0,INT((AG67-FM67)/2),AF67-FM67)</f>
        <v>0</v>
      </c>
      <c r="AJ67" s="335">
        <f>IF(Q67="初 年 度",AI67,0)</f>
        <v>0</v>
      </c>
      <c r="AK67" s="336">
        <f>IF(Q67="次 年 度",AI67,0)</f>
        <v>0</v>
      </c>
      <c r="AL67" s="460"/>
      <c r="AM67" s="251" t="str">
        <f>IF(AO67="","",VLOOKUP(L67,'リスト（けさない）'!$AA$3:$AB$29,2,0))</f>
        <v/>
      </c>
      <c r="AN67" s="254">
        <f t="shared" si="134"/>
        <v>0</v>
      </c>
      <c r="AO67" s="427"/>
      <c r="AP67" s="261">
        <f t="shared" si="180"/>
        <v>0</v>
      </c>
      <c r="AQ67" s="260"/>
      <c r="AR67" s="262">
        <f t="shared" si="135"/>
        <v>0</v>
      </c>
      <c r="AS67" s="338">
        <f t="shared" si="67"/>
        <v>0</v>
      </c>
      <c r="AT67" s="332">
        <f>IF(Q67="初 年 度",AS67,0)</f>
        <v>0</v>
      </c>
      <c r="AU67" s="333">
        <f>IF(Q67="次 年 度",AS67,0)</f>
        <v>0</v>
      </c>
      <c r="AV67" s="478"/>
      <c r="AW67" s="73" t="s">
        <v>208</v>
      </c>
      <c r="AX67" s="254">
        <f t="shared" si="136"/>
        <v>0</v>
      </c>
      <c r="AY67" s="250"/>
      <c r="AZ67" s="369"/>
      <c r="BA67" s="260"/>
      <c r="BB67" s="254">
        <f t="shared" si="137"/>
        <v>0</v>
      </c>
      <c r="BC67" s="338">
        <f t="shared" si="61"/>
        <v>0</v>
      </c>
      <c r="BD67" s="332">
        <f>IF(Q67="初 年 度",BC67,0)</f>
        <v>0</v>
      </c>
      <c r="BE67" s="333">
        <f>IF(Q67="次 年 度",BC67,0)</f>
        <v>0</v>
      </c>
      <c r="BF67" s="478"/>
      <c r="BG67" s="73" t="s">
        <v>208</v>
      </c>
      <c r="BH67" s="254">
        <f t="shared" si="138"/>
        <v>0</v>
      </c>
      <c r="BI67" s="250"/>
      <c r="BJ67" s="369"/>
      <c r="BK67" s="260"/>
      <c r="BL67" s="254">
        <f t="shared" si="139"/>
        <v>0</v>
      </c>
      <c r="BM67" s="339">
        <f t="shared" si="68"/>
        <v>0</v>
      </c>
      <c r="BN67" s="335">
        <f>IF(Q67="初 年 度",BM67,0)</f>
        <v>0</v>
      </c>
      <c r="BO67" s="336">
        <f>IF(Q67="次 年 度",BM67,0)</f>
        <v>0</v>
      </c>
      <c r="BP67" s="478"/>
      <c r="BQ67" s="73" t="s">
        <v>208</v>
      </c>
      <c r="BR67" s="254">
        <f t="shared" si="140"/>
        <v>0</v>
      </c>
      <c r="BS67" s="250"/>
      <c r="BT67" s="369"/>
      <c r="BU67" s="90"/>
      <c r="BV67" s="97">
        <f t="shared" si="141"/>
        <v>0</v>
      </c>
      <c r="BW67" s="339">
        <f t="shared" si="69"/>
        <v>0</v>
      </c>
      <c r="BX67" s="335">
        <f>IF(Q67="初 年 度",BW67,0)</f>
        <v>0</v>
      </c>
      <c r="BY67" s="336">
        <f>IF(Q67="次 年 度",BW67,0)</f>
        <v>0</v>
      </c>
      <c r="BZ67" s="478"/>
      <c r="CA67" s="73" t="s">
        <v>208</v>
      </c>
      <c r="CB67" s="254">
        <f t="shared" si="142"/>
        <v>0</v>
      </c>
      <c r="CC67" s="250"/>
      <c r="CD67" s="369"/>
      <c r="CE67" s="260"/>
      <c r="CF67" s="254">
        <f t="shared" si="143"/>
        <v>0</v>
      </c>
      <c r="CG67" s="338">
        <f t="shared" si="62"/>
        <v>0</v>
      </c>
      <c r="CH67" s="332">
        <f>IF(Q67="初 年 度",CG67,0)</f>
        <v>0</v>
      </c>
      <c r="CI67" s="333">
        <f>IF(Q67="次 年 度",CG67,0)</f>
        <v>0</v>
      </c>
      <c r="CJ67" s="242">
        <f t="shared" si="144"/>
        <v>0</v>
      </c>
      <c r="CK67" s="251">
        <f t="shared" si="145"/>
        <v>0</v>
      </c>
      <c r="CL67" s="251">
        <f t="shared" si="146"/>
        <v>0</v>
      </c>
      <c r="CM67" s="253">
        <f t="shared" si="147"/>
        <v>0</v>
      </c>
      <c r="CN67" s="251">
        <f t="shared" si="148"/>
        <v>0</v>
      </c>
      <c r="CO67" s="268">
        <f t="shared" si="149"/>
        <v>0</v>
      </c>
      <c r="CP67" s="478"/>
      <c r="CQ67" s="251" t="str">
        <f>IF(CS67="","",VLOOKUP(L67,'リスト（けさない）'!$AD$3:$AE$29,2,0))</f>
        <v/>
      </c>
      <c r="CR67" s="249">
        <f t="shared" si="150"/>
        <v>0</v>
      </c>
      <c r="CS67" s="250"/>
      <c r="CT67" s="251">
        <f t="shared" si="151"/>
        <v>0</v>
      </c>
      <c r="CU67" s="260"/>
      <c r="CV67" s="251">
        <f t="shared" si="152"/>
        <v>0</v>
      </c>
      <c r="CW67" s="339">
        <f t="shared" si="70"/>
        <v>0</v>
      </c>
      <c r="CX67" s="335">
        <f>IF(Q67="初 年 度",CW67,0)</f>
        <v>0</v>
      </c>
      <c r="CY67" s="336">
        <f>IF(Q67="次 年 度",CW67,0)</f>
        <v>0</v>
      </c>
      <c r="CZ67" s="478"/>
      <c r="DA67" s="73" t="s">
        <v>208</v>
      </c>
      <c r="DB67" s="249">
        <f t="shared" si="153"/>
        <v>0</v>
      </c>
      <c r="DC67" s="250"/>
      <c r="DD67" s="369"/>
      <c r="DE67" s="260"/>
      <c r="DF67" s="254">
        <f t="shared" si="154"/>
        <v>0</v>
      </c>
      <c r="DG67" s="338">
        <f t="shared" si="64"/>
        <v>0</v>
      </c>
      <c r="DH67" s="332">
        <f>IF(Q67="初 年 度",DG67,0)</f>
        <v>0</v>
      </c>
      <c r="DI67" s="333">
        <f>IF(Q67="次 年 度",DG67,0)</f>
        <v>0</v>
      </c>
      <c r="DJ67" s="478"/>
      <c r="DK67" s="456" t="s">
        <v>208</v>
      </c>
      <c r="DL67" s="249">
        <f t="shared" si="155"/>
        <v>0</v>
      </c>
      <c r="DM67" s="250"/>
      <c r="DN67" s="369"/>
      <c r="DO67" s="260"/>
      <c r="DP67" s="254">
        <f t="shared" si="156"/>
        <v>0</v>
      </c>
      <c r="DQ67" s="339">
        <f t="shared" si="71"/>
        <v>0</v>
      </c>
      <c r="DR67" s="335">
        <f>IF(Q67="初 年 度",DQ67,0)</f>
        <v>0</v>
      </c>
      <c r="DS67" s="336">
        <f>IF(Q67="次 年 度",DQ67,0)</f>
        <v>0</v>
      </c>
      <c r="DT67" s="478"/>
      <c r="DU67" s="456" t="s">
        <v>208</v>
      </c>
      <c r="DV67" s="249">
        <f t="shared" si="157"/>
        <v>0</v>
      </c>
      <c r="DW67" s="250"/>
      <c r="DX67" s="369"/>
      <c r="DY67" s="260"/>
      <c r="DZ67" s="254">
        <f t="shared" si="158"/>
        <v>0</v>
      </c>
      <c r="EA67" s="338">
        <f t="shared" si="65"/>
        <v>0</v>
      </c>
      <c r="EB67" s="332">
        <f>IF(Q67="初 年 度",EA67,0)</f>
        <v>0</v>
      </c>
      <c r="EC67" s="333">
        <f>IF(Q67="次 年 度",EA67,0)</f>
        <v>0</v>
      </c>
      <c r="ED67" s="478"/>
      <c r="EE67" s="456" t="s">
        <v>208</v>
      </c>
      <c r="EF67" s="249">
        <f t="shared" si="159"/>
        <v>0</v>
      </c>
      <c r="EG67" s="250"/>
      <c r="EH67" s="369"/>
      <c r="EI67" s="260"/>
      <c r="EJ67" s="254">
        <f t="shared" si="160"/>
        <v>0</v>
      </c>
      <c r="EK67" s="339">
        <f t="shared" si="72"/>
        <v>0</v>
      </c>
      <c r="EL67" s="335">
        <f>IF(Q67="初 年 度",EK67,0)</f>
        <v>0</v>
      </c>
      <c r="EM67" s="336">
        <f>IF(Q67="次 年 度",EK67,0)</f>
        <v>0</v>
      </c>
      <c r="EN67" s="242">
        <f t="shared" si="161"/>
        <v>0</v>
      </c>
      <c r="EO67" s="253">
        <f t="shared" si="188"/>
        <v>0</v>
      </c>
      <c r="EP67" s="253">
        <f t="shared" si="162"/>
        <v>0</v>
      </c>
      <c r="EQ67" s="253">
        <f t="shared" si="163"/>
        <v>0</v>
      </c>
      <c r="ER67" s="253">
        <f t="shared" si="164"/>
        <v>0</v>
      </c>
      <c r="ES67" s="263">
        <f t="shared" si="165"/>
        <v>0</v>
      </c>
      <c r="ET67" s="276">
        <f t="shared" si="181"/>
        <v>0</v>
      </c>
      <c r="EU67" s="265">
        <f t="shared" si="182"/>
        <v>0</v>
      </c>
      <c r="EV67" s="253">
        <f t="shared" si="183"/>
        <v>0</v>
      </c>
      <c r="EW67" s="253">
        <f t="shared" si="184"/>
        <v>0</v>
      </c>
      <c r="EX67" s="253">
        <f t="shared" si="185"/>
        <v>0</v>
      </c>
      <c r="EY67" s="268">
        <f t="shared" si="186"/>
        <v>0</v>
      </c>
      <c r="EZ67" s="383">
        <f>IF(L67="ブルーベリー（普通栽培）",0,220)</f>
        <v>220</v>
      </c>
      <c r="FA67" s="247">
        <f>IF(L67="ブルーベリー（普通栽培）",0,T67+AD67+AN67)</f>
        <v>0</v>
      </c>
      <c r="FB67" s="247">
        <f>IF(L67="ブルーベリー（普通栽培）",0,U67+AE67+AO67)</f>
        <v>0</v>
      </c>
      <c r="FC67" s="253">
        <f t="shared" si="166"/>
        <v>0</v>
      </c>
      <c r="FD67" s="253">
        <f t="shared" si="128"/>
        <v>0</v>
      </c>
      <c r="FE67" s="253">
        <f>IF(Q67="初 年 度",FC67-GK67,0)</f>
        <v>0</v>
      </c>
      <c r="FF67" s="263">
        <f>IF(Q67="次 年 度",FC67-GK67,0)</f>
        <v>0</v>
      </c>
      <c r="FG67" s="137">
        <f t="shared" si="167"/>
        <v>0</v>
      </c>
      <c r="FH67" s="84">
        <f t="shared" si="168"/>
        <v>0</v>
      </c>
      <c r="FI67" s="84">
        <f t="shared" si="169"/>
        <v>0</v>
      </c>
      <c r="FJ67" s="131">
        <f t="shared" si="170"/>
        <v>0</v>
      </c>
      <c r="FK67" s="228">
        <f>IF(P67="課税事業者（一般課税）",INT(V67*10/110)+INT(W67*10/110),0)</f>
        <v>0</v>
      </c>
      <c r="FL67" s="282">
        <f t="shared" si="187"/>
        <v>0</v>
      </c>
      <c r="FM67" s="283">
        <f>IF(P67="課税事業者（一般課税）",INT(AG67*0.0909090909090909),0)</f>
        <v>0</v>
      </c>
      <c r="FN67" s="344">
        <f t="shared" si="46"/>
        <v>0</v>
      </c>
      <c r="FO67" s="232">
        <f>IF(P67="課税事業者（一般課税）",INT(AP67*10/110)+INT(AQ67*10/110),0)</f>
        <v>0</v>
      </c>
      <c r="FP67" s="286">
        <f t="shared" si="171"/>
        <v>0</v>
      </c>
      <c r="FQ67" s="340">
        <f>IF(P67="課税事業者（一般課税）",INT(BA67*10/110),0)</f>
        <v>0</v>
      </c>
      <c r="FR67" s="282">
        <f t="shared" si="48"/>
        <v>0</v>
      </c>
      <c r="FS67" s="230">
        <f>IF(P67="課税事業者（一般課税）",INT(BL67*10/110),0)</f>
        <v>0</v>
      </c>
      <c r="FT67" s="284">
        <f t="shared" si="49"/>
        <v>0</v>
      </c>
      <c r="FU67" s="230">
        <f>IF(P67="課税事業者（一般課税）",INT(BV67*10/110),0)</f>
        <v>0</v>
      </c>
      <c r="FV67" s="286">
        <f t="shared" si="50"/>
        <v>0</v>
      </c>
      <c r="FW67" s="230">
        <f>IF(P67="課税事業者（一般課税）",INT(CF67*10/110),0)</f>
        <v>0</v>
      </c>
      <c r="FX67" s="284">
        <f t="shared" si="51"/>
        <v>0</v>
      </c>
      <c r="FY67" s="340">
        <f>IF(P67="課税事業者（一般課税）",INT(CT67*10/110)+INT(CU67*10/110),0)</f>
        <v>0</v>
      </c>
      <c r="FZ67" s="282">
        <f t="shared" si="172"/>
        <v>0</v>
      </c>
      <c r="GA67" s="230">
        <f>IF(P67="課税事業者（一般課税）",INT(DF67*10/110),0)</f>
        <v>0</v>
      </c>
      <c r="GB67" s="284">
        <f t="shared" si="53"/>
        <v>0</v>
      </c>
      <c r="GC67" s="353">
        <f>IF(P67="課税事業者（一般課税）",INT(DP67*10/110),0)</f>
        <v>0</v>
      </c>
      <c r="GD67" s="282">
        <f t="shared" si="54"/>
        <v>0</v>
      </c>
      <c r="GE67" s="230">
        <f>IF(P67="課税事業者（一般課税）",INT(DZ67*10/110),0)</f>
        <v>0</v>
      </c>
      <c r="GF67" s="286">
        <f t="shared" si="55"/>
        <v>0</v>
      </c>
      <c r="GG67" s="353">
        <f>IF(P67="課税事業者（一般課税）",INT(EJ67*10/110),0)</f>
        <v>0</v>
      </c>
      <c r="GH67" s="286">
        <f t="shared" si="56"/>
        <v>0</v>
      </c>
      <c r="GI67" s="285">
        <f t="shared" si="173"/>
        <v>0</v>
      </c>
      <c r="GJ67" s="282">
        <f t="shared" si="174"/>
        <v>0</v>
      </c>
      <c r="GK67" s="230">
        <f>IF(P67="課税事業者（一般課税）",INT(FC67*10/110),0)</f>
        <v>0</v>
      </c>
      <c r="GL67" s="288">
        <f t="shared" si="58"/>
        <v>0</v>
      </c>
      <c r="GM67" s="694"/>
    </row>
    <row r="68" spans="1:195" ht="20.100000000000001" customHeight="1">
      <c r="A68" s="668"/>
      <c r="B68" s="522"/>
      <c r="C68" s="669"/>
      <c r="D68" s="673"/>
      <c r="E68" s="322" t="s">
        <v>135</v>
      </c>
      <c r="F68" s="675"/>
      <c r="G68" s="770"/>
      <c r="H68" s="497"/>
      <c r="I68" s="697"/>
      <c r="J68" s="699"/>
      <c r="K68" s="552"/>
      <c r="L68" s="541"/>
      <c r="M68" s="554"/>
      <c r="N68" s="447" t="e">
        <f t="shared" si="14"/>
        <v>#DIV/0!</v>
      </c>
      <c r="O68" s="690"/>
      <c r="P68" s="537"/>
      <c r="Q68" s="537"/>
      <c r="R68" s="91"/>
      <c r="S68" s="80" t="str">
        <f>IF(U68="","",VLOOKUP(L67,'リスト（けさない）'!$X$3:$Y$29,2,0))</f>
        <v/>
      </c>
      <c r="T68" s="75">
        <f t="shared" si="130"/>
        <v>0</v>
      </c>
      <c r="U68" s="91"/>
      <c r="V68" s="81">
        <f t="shared" si="178"/>
        <v>0</v>
      </c>
      <c r="W68" s="79"/>
      <c r="X68" s="85">
        <f t="shared" si="131"/>
        <v>0</v>
      </c>
      <c r="Y68" s="83">
        <f t="shared" si="179"/>
        <v>0</v>
      </c>
      <c r="Z68" s="394">
        <f>IF(Q67="初 年 度",Y68,0)</f>
        <v>0</v>
      </c>
      <c r="AA68" s="439">
        <f>IF(Q67="次 年 度",Y68,0)</f>
        <v>0</v>
      </c>
      <c r="AB68" s="475"/>
      <c r="AC68" s="126" t="s">
        <v>208</v>
      </c>
      <c r="AD68" s="75">
        <f t="shared" si="132"/>
        <v>0</v>
      </c>
      <c r="AE68" s="424"/>
      <c r="AF68" s="388"/>
      <c r="AG68" s="91"/>
      <c r="AH68" s="94">
        <f t="shared" si="133"/>
        <v>0</v>
      </c>
      <c r="AI68" s="96">
        <f>IF(AG67&gt;0,INT((AG68-FM68)/2),AF68-FM68)</f>
        <v>0</v>
      </c>
      <c r="AJ68" s="96">
        <f>IF(Q67="初 年 度",AI68,0)</f>
        <v>0</v>
      </c>
      <c r="AK68" s="99">
        <f>IF(Q67="次 年 度",AI68,0)</f>
        <v>0</v>
      </c>
      <c r="AL68" s="91"/>
      <c r="AM68" s="81" t="str">
        <f>IF(AO68="","",VLOOKUP(L67,'リスト（けさない）'!$AA$3:$AB$29,2,0))</f>
        <v/>
      </c>
      <c r="AN68" s="94">
        <f t="shared" si="134"/>
        <v>0</v>
      </c>
      <c r="AO68" s="424"/>
      <c r="AP68" s="106">
        <f t="shared" si="180"/>
        <v>0</v>
      </c>
      <c r="AQ68" s="91"/>
      <c r="AR68" s="110">
        <f t="shared" si="135"/>
        <v>0</v>
      </c>
      <c r="AS68" s="334">
        <f t="shared" si="67"/>
        <v>0</v>
      </c>
      <c r="AT68" s="334">
        <f>IF(Q67="初 年 度",AS68,0)</f>
        <v>0</v>
      </c>
      <c r="AU68" s="337">
        <f>IF(Q67="次 年 度",AS68,0)</f>
        <v>0</v>
      </c>
      <c r="AV68" s="475"/>
      <c r="AW68" s="126" t="s">
        <v>208</v>
      </c>
      <c r="AX68" s="94">
        <f t="shared" si="136"/>
        <v>0</v>
      </c>
      <c r="AY68" s="101"/>
      <c r="AZ68" s="370"/>
      <c r="BA68" s="91"/>
      <c r="BB68" s="96">
        <f t="shared" si="137"/>
        <v>0</v>
      </c>
      <c r="BC68" s="80">
        <f t="shared" si="61"/>
        <v>0</v>
      </c>
      <c r="BD68" s="83">
        <f>IF(Q67="初 年 度",BC68,0)</f>
        <v>0</v>
      </c>
      <c r="BE68" s="120">
        <f>IF(Q67="次 年 度",BC68,0)</f>
        <v>0</v>
      </c>
      <c r="BF68" s="475"/>
      <c r="BG68" s="126" t="s">
        <v>208</v>
      </c>
      <c r="BH68" s="94">
        <f t="shared" si="138"/>
        <v>0</v>
      </c>
      <c r="BI68" s="101"/>
      <c r="BJ68" s="370"/>
      <c r="BK68" s="91"/>
      <c r="BL68" s="94">
        <f t="shared" si="139"/>
        <v>0</v>
      </c>
      <c r="BM68" s="83">
        <f t="shared" si="68"/>
        <v>0</v>
      </c>
      <c r="BN68" s="83">
        <f>IF(Q67="初 年 度",BM68,0)</f>
        <v>0</v>
      </c>
      <c r="BO68" s="120">
        <f>IF(Q67="次 年 度",BM68,0)</f>
        <v>0</v>
      </c>
      <c r="BP68" s="475"/>
      <c r="BQ68" s="126" t="s">
        <v>208</v>
      </c>
      <c r="BR68" s="94">
        <f t="shared" si="140"/>
        <v>0</v>
      </c>
      <c r="BS68" s="101"/>
      <c r="BT68" s="370"/>
      <c r="BU68" s="91"/>
      <c r="BV68" s="94">
        <f t="shared" si="141"/>
        <v>0</v>
      </c>
      <c r="BW68" s="83">
        <f t="shared" si="69"/>
        <v>0</v>
      </c>
      <c r="BX68" s="83">
        <f>IF(Q67="初 年 度",BW68,0)</f>
        <v>0</v>
      </c>
      <c r="BY68" s="120">
        <f>IF(Q67="次 年 度",BW68,0)</f>
        <v>0</v>
      </c>
      <c r="BZ68" s="475"/>
      <c r="CA68" s="126" t="s">
        <v>208</v>
      </c>
      <c r="CB68" s="94">
        <f t="shared" si="142"/>
        <v>0</v>
      </c>
      <c r="CC68" s="101"/>
      <c r="CD68" s="370"/>
      <c r="CE68" s="91"/>
      <c r="CF68" s="96">
        <f t="shared" si="143"/>
        <v>0</v>
      </c>
      <c r="CG68" s="83">
        <f t="shared" si="62"/>
        <v>0</v>
      </c>
      <c r="CH68" s="83">
        <f>IF(Q67="初 年 度",CG68,0)</f>
        <v>0</v>
      </c>
      <c r="CI68" s="120">
        <f>IF(Q67="次 年 度",CG68,0)</f>
        <v>0</v>
      </c>
      <c r="CJ68" s="71">
        <f t="shared" si="144"/>
        <v>0</v>
      </c>
      <c r="CK68" s="81">
        <f t="shared" si="145"/>
        <v>0</v>
      </c>
      <c r="CL68" s="81">
        <f t="shared" si="146"/>
        <v>0</v>
      </c>
      <c r="CM68" s="85">
        <f t="shared" si="147"/>
        <v>0</v>
      </c>
      <c r="CN68" s="81">
        <f t="shared" si="148"/>
        <v>0</v>
      </c>
      <c r="CO68" s="132">
        <f t="shared" si="149"/>
        <v>0</v>
      </c>
      <c r="CP68" s="475"/>
      <c r="CQ68" s="81" t="str">
        <f>IF(CS68="","",VLOOKUP(L67,'リスト（けさない）'!$AD$3:$AE$29,2,0))</f>
        <v/>
      </c>
      <c r="CR68" s="75">
        <f t="shared" si="150"/>
        <v>0</v>
      </c>
      <c r="CS68" s="101"/>
      <c r="CT68" s="81">
        <f t="shared" si="151"/>
        <v>0</v>
      </c>
      <c r="CU68" s="91"/>
      <c r="CV68" s="81">
        <f t="shared" si="152"/>
        <v>0</v>
      </c>
      <c r="CW68" s="80">
        <f t="shared" si="70"/>
        <v>0</v>
      </c>
      <c r="CX68" s="83">
        <f>IF(Q67="初 年 度",CW68,0)</f>
        <v>0</v>
      </c>
      <c r="CY68" s="120">
        <f>IF(Q67="次 年 度",CW68,0)</f>
        <v>0</v>
      </c>
      <c r="CZ68" s="475"/>
      <c r="DA68" s="126" t="s">
        <v>208</v>
      </c>
      <c r="DB68" s="75">
        <f t="shared" si="153"/>
        <v>0</v>
      </c>
      <c r="DC68" s="101"/>
      <c r="DD68" s="370"/>
      <c r="DE68" s="91"/>
      <c r="DF68" s="96">
        <f t="shared" si="154"/>
        <v>0</v>
      </c>
      <c r="DG68" s="83">
        <f t="shared" si="64"/>
        <v>0</v>
      </c>
      <c r="DH68" s="83">
        <f>IF(Q67="初 年 度",DG68,0)</f>
        <v>0</v>
      </c>
      <c r="DI68" s="120">
        <f>IF(Q67="次 年 度",DG68,0)</f>
        <v>0</v>
      </c>
      <c r="DJ68" s="475"/>
      <c r="DK68" s="126" t="s">
        <v>208</v>
      </c>
      <c r="DL68" s="75">
        <f t="shared" si="155"/>
        <v>0</v>
      </c>
      <c r="DM68" s="101"/>
      <c r="DN68" s="370"/>
      <c r="DO68" s="91"/>
      <c r="DP68" s="94">
        <f t="shared" si="156"/>
        <v>0</v>
      </c>
      <c r="DQ68" s="83">
        <f t="shared" si="71"/>
        <v>0</v>
      </c>
      <c r="DR68" s="83">
        <f>IF(Q67="初 年 度",DQ68,0)</f>
        <v>0</v>
      </c>
      <c r="DS68" s="120">
        <f>IF(Q67="次 年 度",DQ68,0)</f>
        <v>0</v>
      </c>
      <c r="DT68" s="475"/>
      <c r="DU68" s="126" t="s">
        <v>208</v>
      </c>
      <c r="DV68" s="75">
        <f t="shared" si="157"/>
        <v>0</v>
      </c>
      <c r="DW68" s="101"/>
      <c r="DX68" s="370"/>
      <c r="DY68" s="91"/>
      <c r="DZ68" s="96">
        <f t="shared" si="158"/>
        <v>0</v>
      </c>
      <c r="EA68" s="83">
        <f t="shared" si="65"/>
        <v>0</v>
      </c>
      <c r="EB68" s="83">
        <f>IF(Q67="初 年 度",EA68,0)</f>
        <v>0</v>
      </c>
      <c r="EC68" s="120">
        <f>IF(Q67="次 年 度",EA68,0)</f>
        <v>0</v>
      </c>
      <c r="ED68" s="475"/>
      <c r="EE68" s="126" t="s">
        <v>208</v>
      </c>
      <c r="EF68" s="75">
        <f t="shared" si="159"/>
        <v>0</v>
      </c>
      <c r="EG68" s="101"/>
      <c r="EH68" s="370"/>
      <c r="EI68" s="91"/>
      <c r="EJ68" s="94">
        <f t="shared" si="160"/>
        <v>0</v>
      </c>
      <c r="EK68" s="83">
        <f t="shared" si="72"/>
        <v>0</v>
      </c>
      <c r="EL68" s="83">
        <f>IF(Q67="初 年 度",EK68,0)</f>
        <v>0</v>
      </c>
      <c r="EM68" s="120">
        <f>IF(Q67="次 年 度",EK68,0)</f>
        <v>0</v>
      </c>
      <c r="EN68" s="69">
        <f t="shared" si="161"/>
        <v>0</v>
      </c>
      <c r="EO68" s="83">
        <f t="shared" si="188"/>
        <v>0</v>
      </c>
      <c r="EP68" s="85">
        <f t="shared" si="162"/>
        <v>0</v>
      </c>
      <c r="EQ68" s="85">
        <f t="shared" si="163"/>
        <v>0</v>
      </c>
      <c r="ER68" s="85">
        <f t="shared" si="164"/>
        <v>0</v>
      </c>
      <c r="ES68" s="119">
        <f t="shared" si="165"/>
        <v>0</v>
      </c>
      <c r="ET68" s="138">
        <f t="shared" si="181"/>
        <v>0</v>
      </c>
      <c r="EU68" s="123">
        <f t="shared" si="182"/>
        <v>0</v>
      </c>
      <c r="EV68" s="85">
        <f t="shared" si="183"/>
        <v>0</v>
      </c>
      <c r="EW68" s="85">
        <f t="shared" si="184"/>
        <v>0</v>
      </c>
      <c r="EX68" s="83">
        <f t="shared" si="185"/>
        <v>0</v>
      </c>
      <c r="EY68" s="130">
        <f t="shared" si="186"/>
        <v>0</v>
      </c>
      <c r="EZ68" s="71">
        <f>IF(L67="ブルーベリー（普通栽培）",0,220)</f>
        <v>220</v>
      </c>
      <c r="FA68" s="80">
        <f>IF(L67="ブルーベリー（普通栽培）",0,T68+AD68+AN68)</f>
        <v>0</v>
      </c>
      <c r="FB68" s="83">
        <f>IF(L67="ブルーベリー（普通栽培）",0,U68+AE68+AO68)</f>
        <v>0</v>
      </c>
      <c r="FC68" s="83">
        <f t="shared" si="166"/>
        <v>0</v>
      </c>
      <c r="FD68" s="85">
        <f t="shared" si="128"/>
        <v>0</v>
      </c>
      <c r="FE68" s="117">
        <f>IF(Q67="初 年 度",FC68-GK68,0)</f>
        <v>0</v>
      </c>
      <c r="FF68" s="118">
        <f>IF(Q67="次 年 度",FC68-GK68,0)</f>
        <v>0</v>
      </c>
      <c r="FG68" s="138">
        <f t="shared" si="167"/>
        <v>0</v>
      </c>
      <c r="FH68" s="85">
        <f t="shared" si="168"/>
        <v>0</v>
      </c>
      <c r="FI68" s="85">
        <f t="shared" si="169"/>
        <v>0</v>
      </c>
      <c r="FJ68" s="132">
        <f t="shared" si="170"/>
        <v>0</v>
      </c>
      <c r="FK68" s="314">
        <f>IF(P67="課税事業者（一般課税）",INT(V68*10/110)+INT(W68*10/110),0)</f>
        <v>0</v>
      </c>
      <c r="FL68" s="93">
        <f t="shared" si="187"/>
        <v>0</v>
      </c>
      <c r="FM68" s="103">
        <f>IF(P67="課税事業者（一般課税）",INT(AG68*0.0909090909090909),0)</f>
        <v>0</v>
      </c>
      <c r="FN68" s="341">
        <f t="shared" si="46"/>
        <v>0</v>
      </c>
      <c r="FO68" s="350">
        <f>IF(P67="課税事業者（一般課税）",INT(AP68*10/110)+INT(AQ68*10/110),0)</f>
        <v>0</v>
      </c>
      <c r="FP68" s="116">
        <f t="shared" si="171"/>
        <v>0</v>
      </c>
      <c r="FQ68" s="347">
        <f>IF(P67="課税事業者（一般課税）",INT(BA68*10/110),0)</f>
        <v>0</v>
      </c>
      <c r="FR68" s="93">
        <f t="shared" si="48"/>
        <v>0</v>
      </c>
      <c r="FS68" s="355">
        <f>IF(P67="課税事業者（一般課税）",INT(BL68*10/110),0)</f>
        <v>0</v>
      </c>
      <c r="FT68" s="104">
        <f t="shared" si="49"/>
        <v>0</v>
      </c>
      <c r="FU68" s="355">
        <f>IF(P67="課税事業者（一般課税）",INT(BV68*10/110),0)</f>
        <v>0</v>
      </c>
      <c r="FV68" s="116">
        <f t="shared" si="50"/>
        <v>0</v>
      </c>
      <c r="FW68" s="355">
        <f>IF(P67="課税事業者（一般課税）",INT(CF68*10/110),0)</f>
        <v>0</v>
      </c>
      <c r="FX68" s="104">
        <f t="shared" si="51"/>
        <v>0</v>
      </c>
      <c r="FY68" s="347">
        <f>IF(P67="課税事業者（一般課税）",INT(CT68*10/110)+INT(CU68*10/110),0)</f>
        <v>0</v>
      </c>
      <c r="FZ68" s="93">
        <f t="shared" si="172"/>
        <v>0</v>
      </c>
      <c r="GA68" s="355">
        <f>IF(P67="課税事業者（一般課税）",INT(DF68*10/110),0)</f>
        <v>0</v>
      </c>
      <c r="GB68" s="104">
        <f t="shared" si="53"/>
        <v>0</v>
      </c>
      <c r="GC68" s="354">
        <f>IF(P67="課税事業者（一般課税）",INT(DL68*10/110),0)</f>
        <v>0</v>
      </c>
      <c r="GD68" s="93">
        <f t="shared" si="54"/>
        <v>0</v>
      </c>
      <c r="GE68" s="355">
        <f>IF(P67="課税事業者（一般課税）",INT(DZ68*10/110),0)</f>
        <v>0</v>
      </c>
      <c r="GF68" s="116">
        <f t="shared" si="55"/>
        <v>0</v>
      </c>
      <c r="GG68" s="354">
        <f>IF(P67="課税事業者（一般課税）",INT(EJ68*10/110),0)</f>
        <v>0</v>
      </c>
      <c r="GH68" s="116">
        <f t="shared" si="56"/>
        <v>0</v>
      </c>
      <c r="GI68" s="114">
        <f t="shared" si="173"/>
        <v>0</v>
      </c>
      <c r="GJ68" s="93">
        <f t="shared" si="174"/>
        <v>0</v>
      </c>
      <c r="GK68" s="355">
        <f>IF(P67="課税事業者（一般課税）",INT(FC68*10/110),0)</f>
        <v>0</v>
      </c>
      <c r="GL68" s="139">
        <f t="shared" si="58"/>
        <v>0</v>
      </c>
      <c r="GM68" s="695"/>
    </row>
    <row r="69" spans="1:195" ht="20.100000000000001" customHeight="1">
      <c r="A69" s="667" t="str">
        <f t="shared" ref="A69" si="199">+A67</f>
        <v>北海道</v>
      </c>
      <c r="B69" s="521"/>
      <c r="C69" s="629">
        <f t="shared" si="59"/>
        <v>28</v>
      </c>
      <c r="D69" s="685"/>
      <c r="E69" s="317" t="s">
        <v>253</v>
      </c>
      <c r="F69" s="680"/>
      <c r="G69" s="767">
        <f>+'申請用入力(①本体) '!G69:G70</f>
        <v>0</v>
      </c>
      <c r="H69" s="697"/>
      <c r="I69" s="543"/>
      <c r="J69" s="698"/>
      <c r="K69" s="701"/>
      <c r="L69" s="683"/>
      <c r="M69" s="761"/>
      <c r="N69" s="448" t="e">
        <f t="shared" si="14"/>
        <v>#DIV/0!</v>
      </c>
      <c r="O69" s="689" t="str">
        <f>IF(L69="","",VLOOKUP(L69,'リスト（けさない）'!$Q$3:$R$29,2,0))</f>
        <v/>
      </c>
      <c r="P69" s="700"/>
      <c r="Q69" s="700"/>
      <c r="R69" s="473"/>
      <c r="S69" s="251" t="str">
        <f>IF(U69="","",VLOOKUP(L69,'リスト（けさない）'!$X$3:$Y$29,2,0))</f>
        <v/>
      </c>
      <c r="T69" s="243">
        <f t="shared" si="130"/>
        <v>0</v>
      </c>
      <c r="U69" s="255"/>
      <c r="V69" s="245">
        <f t="shared" si="178"/>
        <v>0</v>
      </c>
      <c r="W69" s="246"/>
      <c r="X69" s="247">
        <f t="shared" si="131"/>
        <v>0</v>
      </c>
      <c r="Y69" s="253">
        <f t="shared" si="179"/>
        <v>0</v>
      </c>
      <c r="Z69" s="332">
        <f>IF(Q69="初 年 度",Y69,0)</f>
        <v>0</v>
      </c>
      <c r="AA69" s="438">
        <f>IF(Q69="次 年 度",Y69,0)</f>
        <v>0</v>
      </c>
      <c r="AB69" s="476"/>
      <c r="AC69" s="124" t="s">
        <v>133</v>
      </c>
      <c r="AD69" s="243">
        <f t="shared" si="132"/>
        <v>0</v>
      </c>
      <c r="AE69" s="425"/>
      <c r="AF69" s="388"/>
      <c r="AG69" s="255"/>
      <c r="AH69" s="248">
        <f t="shared" si="133"/>
        <v>0</v>
      </c>
      <c r="AI69" s="339">
        <f>IF(AG69&gt;0,INT((AG69-FM69)/2),AF69-FM69)</f>
        <v>0</v>
      </c>
      <c r="AJ69" s="335">
        <f>IF(Q69="初 年 度",AI69,0)</f>
        <v>0</v>
      </c>
      <c r="AK69" s="336">
        <f>IF(Q69="次 年 度",AI69,0)</f>
        <v>0</v>
      </c>
      <c r="AL69" s="473"/>
      <c r="AM69" s="245" t="str">
        <f>IF(AO69="","",VLOOKUP(L69,'リスト（けさない）'!$AA$3:$AB$29,2,0))</f>
        <v/>
      </c>
      <c r="AN69" s="248">
        <f t="shared" si="134"/>
        <v>0</v>
      </c>
      <c r="AO69" s="425"/>
      <c r="AP69" s="257">
        <f t="shared" si="180"/>
        <v>0</v>
      </c>
      <c r="AQ69" s="255"/>
      <c r="AR69" s="258">
        <f t="shared" si="135"/>
        <v>0</v>
      </c>
      <c r="AS69" s="338">
        <f t="shared" si="67"/>
        <v>0</v>
      </c>
      <c r="AT69" s="332">
        <f>IF(Q69="初 年 度",AS69,0)</f>
        <v>0</v>
      </c>
      <c r="AU69" s="333">
        <f>IF(Q69="次 年 度",AS69,0)</f>
        <v>0</v>
      </c>
      <c r="AV69" s="476"/>
      <c r="AW69" s="124" t="s">
        <v>208</v>
      </c>
      <c r="AX69" s="248">
        <f t="shared" si="136"/>
        <v>0</v>
      </c>
      <c r="AY69" s="244"/>
      <c r="AZ69" s="369"/>
      <c r="BA69" s="255"/>
      <c r="BB69" s="254">
        <f t="shared" si="137"/>
        <v>0</v>
      </c>
      <c r="BC69" s="338">
        <f t="shared" si="61"/>
        <v>0</v>
      </c>
      <c r="BD69" s="332">
        <f>IF(Q69="初 年 度",BC69,0)</f>
        <v>0</v>
      </c>
      <c r="BE69" s="333">
        <f>IF(Q69="次 年 度",BC69,0)</f>
        <v>0</v>
      </c>
      <c r="BF69" s="476"/>
      <c r="BG69" s="124" t="s">
        <v>208</v>
      </c>
      <c r="BH69" s="248">
        <f t="shared" si="138"/>
        <v>0</v>
      </c>
      <c r="BI69" s="244"/>
      <c r="BJ69" s="369"/>
      <c r="BK69" s="255"/>
      <c r="BL69" s="248">
        <f t="shared" si="139"/>
        <v>0</v>
      </c>
      <c r="BM69" s="339">
        <f t="shared" si="68"/>
        <v>0</v>
      </c>
      <c r="BN69" s="335">
        <f>IF(Q69="初 年 度",BM69,0)</f>
        <v>0</v>
      </c>
      <c r="BO69" s="336">
        <f>IF(Q69="次 年 度",BM69,0)</f>
        <v>0</v>
      </c>
      <c r="BP69" s="476"/>
      <c r="BQ69" s="124" t="s">
        <v>208</v>
      </c>
      <c r="BR69" s="248">
        <f t="shared" si="140"/>
        <v>0</v>
      </c>
      <c r="BS69" s="244"/>
      <c r="BT69" s="369"/>
      <c r="BU69" s="88"/>
      <c r="BV69" s="95">
        <f t="shared" si="141"/>
        <v>0</v>
      </c>
      <c r="BW69" s="339">
        <f t="shared" si="69"/>
        <v>0</v>
      </c>
      <c r="BX69" s="335">
        <f>IF(Q69="初 年 度",BW69,0)</f>
        <v>0</v>
      </c>
      <c r="BY69" s="336">
        <f>IF(Q69="次 年 度",BW69,0)</f>
        <v>0</v>
      </c>
      <c r="BZ69" s="476"/>
      <c r="CA69" s="124" t="s">
        <v>208</v>
      </c>
      <c r="CB69" s="248">
        <f t="shared" si="142"/>
        <v>0</v>
      </c>
      <c r="CC69" s="244"/>
      <c r="CD69" s="369"/>
      <c r="CE69" s="255"/>
      <c r="CF69" s="254">
        <f t="shared" si="143"/>
        <v>0</v>
      </c>
      <c r="CG69" s="338">
        <f t="shared" si="62"/>
        <v>0</v>
      </c>
      <c r="CH69" s="332">
        <f>IF(Q69="初 年 度",CG69,0)</f>
        <v>0</v>
      </c>
      <c r="CI69" s="333">
        <f>IF(Q69="次 年 度",CG69,0)</f>
        <v>0</v>
      </c>
      <c r="CJ69" s="242">
        <f t="shared" si="144"/>
        <v>0</v>
      </c>
      <c r="CK69" s="245">
        <f t="shared" si="145"/>
        <v>0</v>
      </c>
      <c r="CL69" s="245">
        <f t="shared" si="146"/>
        <v>0</v>
      </c>
      <c r="CM69" s="247">
        <f t="shared" si="147"/>
        <v>0</v>
      </c>
      <c r="CN69" s="245">
        <f t="shared" si="148"/>
        <v>0</v>
      </c>
      <c r="CO69" s="266">
        <f t="shared" si="149"/>
        <v>0</v>
      </c>
      <c r="CP69" s="476"/>
      <c r="CQ69" s="245" t="str">
        <f>IF(CS69="","",VLOOKUP(L69,'リスト（けさない）'!$AD$3:$AE$29,2,0))</f>
        <v/>
      </c>
      <c r="CR69" s="243">
        <f t="shared" si="150"/>
        <v>0</v>
      </c>
      <c r="CS69" s="244"/>
      <c r="CT69" s="245">
        <f t="shared" si="151"/>
        <v>0</v>
      </c>
      <c r="CU69" s="255"/>
      <c r="CV69" s="245">
        <f t="shared" si="152"/>
        <v>0</v>
      </c>
      <c r="CW69" s="339">
        <f t="shared" si="70"/>
        <v>0</v>
      </c>
      <c r="CX69" s="335">
        <f>IF(Q69="初 年 度",CW69,0)</f>
        <v>0</v>
      </c>
      <c r="CY69" s="336">
        <f>IF(Q69="次 年 度",CW69,0)</f>
        <v>0</v>
      </c>
      <c r="CZ69" s="476"/>
      <c r="DA69" s="124" t="s">
        <v>133</v>
      </c>
      <c r="DB69" s="243">
        <f t="shared" si="153"/>
        <v>0</v>
      </c>
      <c r="DC69" s="244"/>
      <c r="DD69" s="369"/>
      <c r="DE69" s="255"/>
      <c r="DF69" s="254">
        <f t="shared" si="154"/>
        <v>0</v>
      </c>
      <c r="DG69" s="338">
        <f t="shared" si="64"/>
        <v>0</v>
      </c>
      <c r="DH69" s="332">
        <f>IF(Q69="初 年 度",DG69,0)</f>
        <v>0</v>
      </c>
      <c r="DI69" s="333">
        <f>IF(Q69="次 年 度",DG69,0)</f>
        <v>0</v>
      </c>
      <c r="DJ69" s="476"/>
      <c r="DK69" s="458" t="s">
        <v>133</v>
      </c>
      <c r="DL69" s="243">
        <f t="shared" si="155"/>
        <v>0</v>
      </c>
      <c r="DM69" s="244"/>
      <c r="DN69" s="369"/>
      <c r="DO69" s="255"/>
      <c r="DP69" s="248">
        <f t="shared" si="156"/>
        <v>0</v>
      </c>
      <c r="DQ69" s="339">
        <f t="shared" si="71"/>
        <v>0</v>
      </c>
      <c r="DR69" s="335">
        <f>IF(Q69="初 年 度",DQ69,0)</f>
        <v>0</v>
      </c>
      <c r="DS69" s="336">
        <f>IF(Q69="次 年 度",DQ69,0)</f>
        <v>0</v>
      </c>
      <c r="DT69" s="476"/>
      <c r="DU69" s="458" t="s">
        <v>133</v>
      </c>
      <c r="DV69" s="243">
        <f t="shared" si="157"/>
        <v>0</v>
      </c>
      <c r="DW69" s="244"/>
      <c r="DX69" s="369"/>
      <c r="DY69" s="255"/>
      <c r="DZ69" s="254">
        <f t="shared" si="158"/>
        <v>0</v>
      </c>
      <c r="EA69" s="338">
        <f t="shared" si="65"/>
        <v>0</v>
      </c>
      <c r="EB69" s="332">
        <f>IF(Q69="初 年 度",EA69,0)</f>
        <v>0</v>
      </c>
      <c r="EC69" s="333">
        <f>IF(Q69="次 年 度",EA69,0)</f>
        <v>0</v>
      </c>
      <c r="ED69" s="476"/>
      <c r="EE69" s="458" t="s">
        <v>133</v>
      </c>
      <c r="EF69" s="243">
        <f t="shared" si="159"/>
        <v>0</v>
      </c>
      <c r="EG69" s="244"/>
      <c r="EH69" s="369"/>
      <c r="EI69" s="255"/>
      <c r="EJ69" s="248">
        <f t="shared" si="160"/>
        <v>0</v>
      </c>
      <c r="EK69" s="339">
        <f t="shared" si="72"/>
        <v>0</v>
      </c>
      <c r="EL69" s="335">
        <f>IF(Q69="初 年 度",EK69,0)</f>
        <v>0</v>
      </c>
      <c r="EM69" s="336">
        <f>IF(Q69="次 年 度",EK69,0)</f>
        <v>0</v>
      </c>
      <c r="EN69" s="256">
        <f t="shared" si="161"/>
        <v>0</v>
      </c>
      <c r="EO69" s="247">
        <f t="shared" si="188"/>
        <v>0</v>
      </c>
      <c r="EP69" s="247">
        <f t="shared" si="162"/>
        <v>0</v>
      </c>
      <c r="EQ69" s="247">
        <f t="shared" si="163"/>
        <v>0</v>
      </c>
      <c r="ER69" s="247">
        <f t="shared" si="164"/>
        <v>0</v>
      </c>
      <c r="ES69" s="259">
        <f t="shared" si="165"/>
        <v>0</v>
      </c>
      <c r="ET69" s="272">
        <f t="shared" si="181"/>
        <v>0</v>
      </c>
      <c r="EU69" s="264">
        <f t="shared" si="182"/>
        <v>0</v>
      </c>
      <c r="EV69" s="247">
        <f t="shared" si="183"/>
        <v>0</v>
      </c>
      <c r="EW69" s="247">
        <f t="shared" si="184"/>
        <v>0</v>
      </c>
      <c r="EX69" s="247">
        <f t="shared" si="185"/>
        <v>0</v>
      </c>
      <c r="EY69" s="266">
        <f t="shared" si="186"/>
        <v>0</v>
      </c>
      <c r="EZ69" s="384">
        <f>IF(L69="ブルーベリー（普通栽培）",0,220)</f>
        <v>220</v>
      </c>
      <c r="FA69" s="247">
        <f>IF(L69="ブルーベリー（普通栽培）",0,T69+AD69+AN69)</f>
        <v>0</v>
      </c>
      <c r="FB69" s="247">
        <f>IF(L69="ブルーベリー（普通栽培）",0,U69+AE69+AO69)</f>
        <v>0</v>
      </c>
      <c r="FC69" s="247">
        <f t="shared" si="166"/>
        <v>0</v>
      </c>
      <c r="FD69" s="247">
        <f t="shared" si="128"/>
        <v>0</v>
      </c>
      <c r="FE69" s="247">
        <f>IF(Q69="初 年 度",FC69-GK69,0)</f>
        <v>0</v>
      </c>
      <c r="FF69" s="259">
        <f>IF(Q69="次 年 度",FC69-GK69,0)</f>
        <v>0</v>
      </c>
      <c r="FG69" s="135">
        <f t="shared" si="167"/>
        <v>0</v>
      </c>
      <c r="FH69" s="82">
        <f t="shared" si="168"/>
        <v>0</v>
      </c>
      <c r="FI69" s="82">
        <f t="shared" si="169"/>
        <v>0</v>
      </c>
      <c r="FJ69" s="129">
        <f t="shared" si="170"/>
        <v>0</v>
      </c>
      <c r="FK69" s="228">
        <f>IF(P69="課税事業者（一般課税）",INT(V69*10/110)+INT(W69*10/110),0)</f>
        <v>0</v>
      </c>
      <c r="FL69" s="277">
        <f t="shared" si="187"/>
        <v>0</v>
      </c>
      <c r="FM69" s="278">
        <f>IF(P69="課税事業者（一般課税）",INT(AG69*0.0909090909090909),0)</f>
        <v>0</v>
      </c>
      <c r="FN69" s="342">
        <f t="shared" si="46"/>
        <v>0</v>
      </c>
      <c r="FO69" s="232">
        <f>IF(P69="課税事業者（一般課税）",INT(AP69*10/110)+INT(AQ69*10/110),0)</f>
        <v>0</v>
      </c>
      <c r="FP69" s="281">
        <f t="shared" si="171"/>
        <v>0</v>
      </c>
      <c r="FQ69" s="340">
        <f>IF(P69="課税事業者（一般課税）",INT(BA69*10/110),0)</f>
        <v>0</v>
      </c>
      <c r="FR69" s="277">
        <f t="shared" si="48"/>
        <v>0</v>
      </c>
      <c r="FS69" s="230">
        <f>IF(P69="課税事業者（一般課税）",INT(BL69*10/110),0)</f>
        <v>0</v>
      </c>
      <c r="FT69" s="279">
        <f t="shared" si="49"/>
        <v>0</v>
      </c>
      <c r="FU69" s="230">
        <f>IF(P69="課税事業者（一般課税）",INT(BV69*10/110),0)</f>
        <v>0</v>
      </c>
      <c r="FV69" s="281">
        <f t="shared" si="50"/>
        <v>0</v>
      </c>
      <c r="FW69" s="230">
        <f>IF(P69="課税事業者（一般課税）",INT(CF69*10/110),0)</f>
        <v>0</v>
      </c>
      <c r="FX69" s="279">
        <f t="shared" si="51"/>
        <v>0</v>
      </c>
      <c r="FY69" s="340">
        <f>IF(P69="課税事業者（一般課税）",INT(CT69*10/110)+INT(CU69*10/110),0)</f>
        <v>0</v>
      </c>
      <c r="FZ69" s="277">
        <f t="shared" si="172"/>
        <v>0</v>
      </c>
      <c r="GA69" s="230">
        <f>IF(P69="課税事業者（一般課税）",INT(DF69*10/110),0)</f>
        <v>0</v>
      </c>
      <c r="GB69" s="279">
        <f t="shared" si="53"/>
        <v>0</v>
      </c>
      <c r="GC69" s="353">
        <f>IF(P69="課税事業者（一般課税）",INT(DP69*10/110),0)</f>
        <v>0</v>
      </c>
      <c r="GD69" s="277">
        <f t="shared" si="54"/>
        <v>0</v>
      </c>
      <c r="GE69" s="230">
        <f>IF(P69="課税事業者（一般課税）",INT(DZ69*10/110),0)</f>
        <v>0</v>
      </c>
      <c r="GF69" s="281">
        <f t="shared" si="55"/>
        <v>0</v>
      </c>
      <c r="GG69" s="353">
        <f>IF(P69="課税事業者（一般課税）",INT(EJ69*10/110),0)</f>
        <v>0</v>
      </c>
      <c r="GH69" s="281">
        <f t="shared" si="56"/>
        <v>0</v>
      </c>
      <c r="GI69" s="280">
        <f t="shared" si="173"/>
        <v>0</v>
      </c>
      <c r="GJ69" s="277">
        <f t="shared" si="174"/>
        <v>0</v>
      </c>
      <c r="GK69" s="230">
        <f>IF(P69="課税事業者（一般課税）",INT(FC69*10/110),0)</f>
        <v>0</v>
      </c>
      <c r="GL69" s="287">
        <f t="shared" si="58"/>
        <v>0</v>
      </c>
      <c r="GM69" s="694"/>
    </row>
    <row r="70" spans="1:195" ht="20.100000000000001" customHeight="1">
      <c r="A70" s="668"/>
      <c r="B70" s="522"/>
      <c r="C70" s="669"/>
      <c r="D70" s="673"/>
      <c r="E70" s="322" t="s">
        <v>135</v>
      </c>
      <c r="F70" s="675"/>
      <c r="G70" s="770"/>
      <c r="H70" s="497"/>
      <c r="I70" s="697"/>
      <c r="J70" s="699"/>
      <c r="K70" s="552"/>
      <c r="L70" s="541"/>
      <c r="M70" s="554"/>
      <c r="N70" s="447" t="e">
        <f t="shared" si="14"/>
        <v>#DIV/0!</v>
      </c>
      <c r="O70" s="690"/>
      <c r="P70" s="537"/>
      <c r="Q70" s="537"/>
      <c r="R70" s="89"/>
      <c r="S70" s="80" t="str">
        <f>IF(U70="","",VLOOKUP(L69,'リスト（けさない）'!$X$3:$Y$29,2,0))</f>
        <v/>
      </c>
      <c r="T70" s="74">
        <f t="shared" si="130"/>
        <v>0</v>
      </c>
      <c r="U70" s="89"/>
      <c r="V70" s="80">
        <f t="shared" si="178"/>
        <v>0</v>
      </c>
      <c r="W70" s="78"/>
      <c r="X70" s="83">
        <f t="shared" si="131"/>
        <v>0</v>
      </c>
      <c r="Y70" s="83">
        <f t="shared" si="179"/>
        <v>0</v>
      </c>
      <c r="Z70" s="394">
        <f>IF(Q69="初 年 度",Y70,0)</f>
        <v>0</v>
      </c>
      <c r="AA70" s="439">
        <f>IF(Q69="次 年 度",Y70,0)</f>
        <v>0</v>
      </c>
      <c r="AB70" s="477"/>
      <c r="AC70" s="125" t="s">
        <v>133</v>
      </c>
      <c r="AD70" s="74">
        <f t="shared" si="132"/>
        <v>0</v>
      </c>
      <c r="AE70" s="426"/>
      <c r="AF70" s="388"/>
      <c r="AG70" s="89"/>
      <c r="AH70" s="96">
        <f t="shared" si="133"/>
        <v>0</v>
      </c>
      <c r="AI70" s="96">
        <f>IF(AG69&gt;0,INT((AG70-FM70)/2),AF70-FM70)</f>
        <v>0</v>
      </c>
      <c r="AJ70" s="96">
        <f>IF(Q69="初 年 度",AI70,0)</f>
        <v>0</v>
      </c>
      <c r="AK70" s="99">
        <f>IF(Q69="次 年 度",AI70,0)</f>
        <v>0</v>
      </c>
      <c r="AL70" s="89"/>
      <c r="AM70" s="80" t="str">
        <f>IF(AO70="","",VLOOKUP(L69,'リスト（けさない）'!$AA$3:$AB$29,2,0))</f>
        <v/>
      </c>
      <c r="AN70" s="96">
        <f t="shared" si="134"/>
        <v>0</v>
      </c>
      <c r="AO70" s="426"/>
      <c r="AP70" s="107">
        <f t="shared" si="180"/>
        <v>0</v>
      </c>
      <c r="AQ70" s="89"/>
      <c r="AR70" s="111">
        <f t="shared" si="135"/>
        <v>0</v>
      </c>
      <c r="AS70" s="334">
        <f t="shared" si="67"/>
        <v>0</v>
      </c>
      <c r="AT70" s="334">
        <f>IF(Q69="初 年 度",AS70,0)</f>
        <v>0</v>
      </c>
      <c r="AU70" s="337">
        <f>IF(Q69="次 年 度",AS70,0)</f>
        <v>0</v>
      </c>
      <c r="AV70" s="477"/>
      <c r="AW70" s="125" t="s">
        <v>208</v>
      </c>
      <c r="AX70" s="96">
        <f t="shared" si="136"/>
        <v>0</v>
      </c>
      <c r="AY70" s="100"/>
      <c r="AZ70" s="370"/>
      <c r="BA70" s="89"/>
      <c r="BB70" s="96">
        <f t="shared" si="137"/>
        <v>0</v>
      </c>
      <c r="BC70" s="80">
        <f t="shared" si="61"/>
        <v>0</v>
      </c>
      <c r="BD70" s="83">
        <f>IF(Q69="初 年 度",BC70,0)</f>
        <v>0</v>
      </c>
      <c r="BE70" s="120">
        <f>IF(Q69="次 年 度",BC70,0)</f>
        <v>0</v>
      </c>
      <c r="BF70" s="477"/>
      <c r="BG70" s="125" t="s">
        <v>208</v>
      </c>
      <c r="BH70" s="96">
        <f t="shared" si="138"/>
        <v>0</v>
      </c>
      <c r="BI70" s="100"/>
      <c r="BJ70" s="370"/>
      <c r="BK70" s="89"/>
      <c r="BL70" s="96">
        <f t="shared" si="139"/>
        <v>0</v>
      </c>
      <c r="BM70" s="83">
        <f t="shared" si="68"/>
        <v>0</v>
      </c>
      <c r="BN70" s="83">
        <f>IF(Q69="初 年 度",BM70,0)</f>
        <v>0</v>
      </c>
      <c r="BO70" s="120">
        <f>IF(Q69="次 年 度",BM70,0)</f>
        <v>0</v>
      </c>
      <c r="BP70" s="477"/>
      <c r="BQ70" s="125" t="s">
        <v>208</v>
      </c>
      <c r="BR70" s="96">
        <f t="shared" si="140"/>
        <v>0</v>
      </c>
      <c r="BS70" s="100"/>
      <c r="BT70" s="370"/>
      <c r="BU70" s="89"/>
      <c r="BV70" s="96">
        <f t="shared" si="141"/>
        <v>0</v>
      </c>
      <c r="BW70" s="83">
        <f t="shared" si="69"/>
        <v>0</v>
      </c>
      <c r="BX70" s="83">
        <f>IF(Q69="初 年 度",BW70,0)</f>
        <v>0</v>
      </c>
      <c r="BY70" s="120">
        <f>IF(Q69="次 年 度",BW70,0)</f>
        <v>0</v>
      </c>
      <c r="BZ70" s="477"/>
      <c r="CA70" s="125" t="s">
        <v>228</v>
      </c>
      <c r="CB70" s="96">
        <f t="shared" si="142"/>
        <v>0</v>
      </c>
      <c r="CC70" s="100"/>
      <c r="CD70" s="370"/>
      <c r="CE70" s="89"/>
      <c r="CF70" s="96">
        <f t="shared" si="143"/>
        <v>0</v>
      </c>
      <c r="CG70" s="83">
        <f t="shared" si="62"/>
        <v>0</v>
      </c>
      <c r="CH70" s="83">
        <f>IF(Q69="初 年 度",CG70,0)</f>
        <v>0</v>
      </c>
      <c r="CI70" s="120">
        <f>IF(Q69="次 年 度",CG70,0)</f>
        <v>0</v>
      </c>
      <c r="CJ70" s="71">
        <f t="shared" si="144"/>
        <v>0</v>
      </c>
      <c r="CK70" s="80">
        <f t="shared" si="145"/>
        <v>0</v>
      </c>
      <c r="CL70" s="80">
        <f t="shared" si="146"/>
        <v>0</v>
      </c>
      <c r="CM70" s="83">
        <f t="shared" si="147"/>
        <v>0</v>
      </c>
      <c r="CN70" s="80">
        <f t="shared" si="148"/>
        <v>0</v>
      </c>
      <c r="CO70" s="130">
        <f t="shared" si="149"/>
        <v>0</v>
      </c>
      <c r="CP70" s="477"/>
      <c r="CQ70" s="80" t="str">
        <f>IF(CS70="","",VLOOKUP(L69,'リスト（けさない）'!$AD$3:$AE$29,2,0))</f>
        <v/>
      </c>
      <c r="CR70" s="74">
        <f t="shared" si="150"/>
        <v>0</v>
      </c>
      <c r="CS70" s="100"/>
      <c r="CT70" s="80">
        <f t="shared" si="151"/>
        <v>0</v>
      </c>
      <c r="CU70" s="89"/>
      <c r="CV70" s="80">
        <f t="shared" si="152"/>
        <v>0</v>
      </c>
      <c r="CW70" s="80">
        <f t="shared" si="70"/>
        <v>0</v>
      </c>
      <c r="CX70" s="83">
        <f>IF(Q69="初 年 度",CW70,0)</f>
        <v>0</v>
      </c>
      <c r="CY70" s="120">
        <f>IF(Q69="次 年 度",CW70,0)</f>
        <v>0</v>
      </c>
      <c r="CZ70" s="477"/>
      <c r="DA70" s="125" t="s">
        <v>133</v>
      </c>
      <c r="DB70" s="74">
        <f t="shared" si="153"/>
        <v>0</v>
      </c>
      <c r="DC70" s="100"/>
      <c r="DD70" s="370"/>
      <c r="DE70" s="89"/>
      <c r="DF70" s="96">
        <f t="shared" si="154"/>
        <v>0</v>
      </c>
      <c r="DG70" s="83">
        <f t="shared" si="64"/>
        <v>0</v>
      </c>
      <c r="DH70" s="83">
        <f>IF(Q69="初 年 度",DG70,0)</f>
        <v>0</v>
      </c>
      <c r="DI70" s="120">
        <f>IF(Q69="次 年 度",DG70,0)</f>
        <v>0</v>
      </c>
      <c r="DJ70" s="477"/>
      <c r="DK70" s="125" t="s">
        <v>133</v>
      </c>
      <c r="DL70" s="74">
        <f t="shared" si="155"/>
        <v>0</v>
      </c>
      <c r="DM70" s="100"/>
      <c r="DN70" s="370"/>
      <c r="DO70" s="89"/>
      <c r="DP70" s="96">
        <f t="shared" si="156"/>
        <v>0</v>
      </c>
      <c r="DQ70" s="83">
        <f t="shared" si="71"/>
        <v>0</v>
      </c>
      <c r="DR70" s="83">
        <f>IF(Q69="初 年 度",DQ70,0)</f>
        <v>0</v>
      </c>
      <c r="DS70" s="120">
        <f>IF(Q69="次 年 度",DQ70,0)</f>
        <v>0</v>
      </c>
      <c r="DT70" s="477"/>
      <c r="DU70" s="125" t="s">
        <v>133</v>
      </c>
      <c r="DV70" s="74">
        <f t="shared" si="157"/>
        <v>0</v>
      </c>
      <c r="DW70" s="100"/>
      <c r="DX70" s="370"/>
      <c r="DY70" s="89"/>
      <c r="DZ70" s="96">
        <f t="shared" si="158"/>
        <v>0</v>
      </c>
      <c r="EA70" s="83">
        <f t="shared" si="65"/>
        <v>0</v>
      </c>
      <c r="EB70" s="83">
        <f>IF(Q69="初 年 度",EA70,0)</f>
        <v>0</v>
      </c>
      <c r="EC70" s="120">
        <f>IF(Q69="次 年 度",EA70,0)</f>
        <v>0</v>
      </c>
      <c r="ED70" s="477"/>
      <c r="EE70" s="125" t="s">
        <v>133</v>
      </c>
      <c r="EF70" s="74">
        <f t="shared" si="159"/>
        <v>0</v>
      </c>
      <c r="EG70" s="100"/>
      <c r="EH70" s="370"/>
      <c r="EI70" s="89"/>
      <c r="EJ70" s="96">
        <f t="shared" si="160"/>
        <v>0</v>
      </c>
      <c r="EK70" s="83">
        <f t="shared" si="72"/>
        <v>0</v>
      </c>
      <c r="EL70" s="83">
        <f>IF(Q69="初 年 度",EK70,0)</f>
        <v>0</v>
      </c>
      <c r="EM70" s="120">
        <f>IF(Q69="次 年 度",EK70,0)</f>
        <v>0</v>
      </c>
      <c r="EN70" s="71">
        <f t="shared" si="161"/>
        <v>0</v>
      </c>
      <c r="EO70" s="83">
        <f t="shared" si="188"/>
        <v>0</v>
      </c>
      <c r="EP70" s="83">
        <f t="shared" si="162"/>
        <v>0</v>
      </c>
      <c r="EQ70" s="83">
        <f t="shared" si="163"/>
        <v>0</v>
      </c>
      <c r="ER70" s="83">
        <f t="shared" si="164"/>
        <v>0</v>
      </c>
      <c r="ES70" s="120">
        <f t="shared" si="165"/>
        <v>0</v>
      </c>
      <c r="ET70" s="136">
        <f t="shared" si="181"/>
        <v>0</v>
      </c>
      <c r="EU70" s="122">
        <f t="shared" si="182"/>
        <v>0</v>
      </c>
      <c r="EV70" s="83">
        <f t="shared" si="183"/>
        <v>0</v>
      </c>
      <c r="EW70" s="83">
        <f t="shared" si="184"/>
        <v>0</v>
      </c>
      <c r="EX70" s="83">
        <f t="shared" si="185"/>
        <v>0</v>
      </c>
      <c r="EY70" s="130">
        <f t="shared" si="186"/>
        <v>0</v>
      </c>
      <c r="EZ70" s="71">
        <f>IF(L69="ブルーベリー（普通栽培）",0,220)</f>
        <v>220</v>
      </c>
      <c r="FA70" s="80">
        <f>IF(L69="ブルーベリー（普通栽培）",0,T70+AD70+AN70)</f>
        <v>0</v>
      </c>
      <c r="FB70" s="83">
        <f>IF(L69="ブルーベリー（普通栽培）",0,U70+AE70+AO70)</f>
        <v>0</v>
      </c>
      <c r="FC70" s="83">
        <f t="shared" si="166"/>
        <v>0</v>
      </c>
      <c r="FD70" s="83">
        <f t="shared" si="128"/>
        <v>0</v>
      </c>
      <c r="FE70" s="117">
        <f>IF(Q69="初 年 度",FC70-GK70,0)</f>
        <v>0</v>
      </c>
      <c r="FF70" s="118">
        <f>IF(Q69="次 年 度",FC70-GK70,0)</f>
        <v>0</v>
      </c>
      <c r="FG70" s="136">
        <f t="shared" si="167"/>
        <v>0</v>
      </c>
      <c r="FH70" s="83">
        <f t="shared" si="168"/>
        <v>0</v>
      </c>
      <c r="FI70" s="83">
        <f t="shared" si="169"/>
        <v>0</v>
      </c>
      <c r="FJ70" s="130">
        <f t="shared" si="170"/>
        <v>0</v>
      </c>
      <c r="FK70" s="314">
        <f>IF(P69="課税事業者（一般課税）",INT(V70*10/110)+INT(W70*10/110),0)</f>
        <v>0</v>
      </c>
      <c r="FL70" s="92">
        <f t="shared" si="187"/>
        <v>0</v>
      </c>
      <c r="FM70" s="102">
        <f>IF(P69="課税事業者（一般課税）",INT(AG70*0.0909090909090909),0)</f>
        <v>0</v>
      </c>
      <c r="FN70" s="343">
        <f t="shared" si="46"/>
        <v>0</v>
      </c>
      <c r="FO70" s="350">
        <f>IF(P69="課税事業者（一般課税）",INT(AP70*10/110)+INT(AQ70*10/110),0)</f>
        <v>0</v>
      </c>
      <c r="FP70" s="115">
        <f t="shared" si="171"/>
        <v>0</v>
      </c>
      <c r="FQ70" s="347">
        <f>IF(P69="課税事業者（一般課税）",INT(BA70*10/110),0)</f>
        <v>0</v>
      </c>
      <c r="FR70" s="92">
        <f t="shared" si="48"/>
        <v>0</v>
      </c>
      <c r="FS70" s="355">
        <f>IF(P69="課税事業者（一般課税）",INT(BL70*10/110),0)</f>
        <v>0</v>
      </c>
      <c r="FT70" s="105">
        <f t="shared" si="49"/>
        <v>0</v>
      </c>
      <c r="FU70" s="355">
        <f>IF(P69="課税事業者（一般課税）",INT(BV70*10/110),0)</f>
        <v>0</v>
      </c>
      <c r="FV70" s="115">
        <f t="shared" si="50"/>
        <v>0</v>
      </c>
      <c r="FW70" s="355">
        <f>IF(P69="課税事業者（一般課税）",INT(CF70*10/110),0)</f>
        <v>0</v>
      </c>
      <c r="FX70" s="105">
        <f t="shared" si="51"/>
        <v>0</v>
      </c>
      <c r="FY70" s="347">
        <f>IF(P69="課税事業者（一般課税）",INT(CT70*10/110)+INT(CU70*10/110),0)</f>
        <v>0</v>
      </c>
      <c r="FZ70" s="92">
        <f t="shared" si="172"/>
        <v>0</v>
      </c>
      <c r="GA70" s="355">
        <f>IF(P69="課税事業者（一般課税）",INT(DF70*10/110),0)</f>
        <v>0</v>
      </c>
      <c r="GB70" s="105">
        <f t="shared" si="53"/>
        <v>0</v>
      </c>
      <c r="GC70" s="354">
        <f>IF(P69="課税事業者（一般課税）",INT(DL70*10/110),0)</f>
        <v>0</v>
      </c>
      <c r="GD70" s="92">
        <f t="shared" si="54"/>
        <v>0</v>
      </c>
      <c r="GE70" s="355">
        <f>IF(P69="課税事業者（一般課税）",INT(DZ70*10/110),0)</f>
        <v>0</v>
      </c>
      <c r="GF70" s="115">
        <f t="shared" si="55"/>
        <v>0</v>
      </c>
      <c r="GG70" s="354">
        <f>IF(P69="課税事業者（一般課税）",INT(EJ70*10/110),0)</f>
        <v>0</v>
      </c>
      <c r="GH70" s="115">
        <f t="shared" si="56"/>
        <v>0</v>
      </c>
      <c r="GI70" s="113">
        <f t="shared" si="173"/>
        <v>0</v>
      </c>
      <c r="GJ70" s="92">
        <f t="shared" si="174"/>
        <v>0</v>
      </c>
      <c r="GK70" s="355">
        <f>IF(P69="課税事業者（一般課税）",INT(FC70*10/110),0)</f>
        <v>0</v>
      </c>
      <c r="GL70" s="140">
        <f t="shared" si="58"/>
        <v>0</v>
      </c>
      <c r="GM70" s="695"/>
    </row>
    <row r="71" spans="1:195" ht="20.100000000000001" customHeight="1">
      <c r="A71" s="667" t="str">
        <f t="shared" ref="A71" si="200">+A69</f>
        <v>北海道</v>
      </c>
      <c r="B71" s="521"/>
      <c r="C71" s="629">
        <f t="shared" si="59"/>
        <v>29</v>
      </c>
      <c r="D71" s="685"/>
      <c r="E71" s="317" t="s">
        <v>253</v>
      </c>
      <c r="F71" s="680"/>
      <c r="G71" s="767">
        <f>+'申請用入力(①本体) '!G71:G72</f>
        <v>0</v>
      </c>
      <c r="H71" s="697"/>
      <c r="I71" s="543"/>
      <c r="J71" s="698"/>
      <c r="K71" s="701"/>
      <c r="L71" s="683"/>
      <c r="M71" s="761"/>
      <c r="N71" s="448" t="e">
        <f t="shared" si="14"/>
        <v>#DIV/0!</v>
      </c>
      <c r="O71" s="689" t="str">
        <f>IF(L71="","",VLOOKUP(L71,'リスト（けさない）'!$Q$3:$R$29,2,0))</f>
        <v/>
      </c>
      <c r="P71" s="700"/>
      <c r="Q71" s="700"/>
      <c r="R71" s="473"/>
      <c r="S71" s="251" t="str">
        <f>IF(U71="","",VLOOKUP(L71,'リスト（けさない）'!$X$3:$Y$29,2,0))</f>
        <v/>
      </c>
      <c r="T71" s="243">
        <f t="shared" si="130"/>
        <v>0</v>
      </c>
      <c r="U71" s="255"/>
      <c r="V71" s="245">
        <f t="shared" si="178"/>
        <v>0</v>
      </c>
      <c r="W71" s="246"/>
      <c r="X71" s="247">
        <f t="shared" si="131"/>
        <v>0</v>
      </c>
      <c r="Y71" s="253">
        <f t="shared" si="179"/>
        <v>0</v>
      </c>
      <c r="Z71" s="332">
        <f>IF(Q71="初 年 度",Y71,0)</f>
        <v>0</v>
      </c>
      <c r="AA71" s="438">
        <f>IF(Q71="次 年 度",Y71,0)</f>
        <v>0</v>
      </c>
      <c r="AB71" s="476"/>
      <c r="AC71" s="124" t="s">
        <v>208</v>
      </c>
      <c r="AD71" s="243">
        <f t="shared" si="132"/>
        <v>0</v>
      </c>
      <c r="AE71" s="425"/>
      <c r="AF71" s="388"/>
      <c r="AG71" s="255"/>
      <c r="AH71" s="248">
        <f t="shared" si="133"/>
        <v>0</v>
      </c>
      <c r="AI71" s="339">
        <f>IF(AG71&gt;0,INT((AG71-FM71)/2),AF71-FM71)</f>
        <v>0</v>
      </c>
      <c r="AJ71" s="335">
        <f>IF(Q71="初 年 度",AI71,0)</f>
        <v>0</v>
      </c>
      <c r="AK71" s="336">
        <f>IF(Q71="次 年 度",AI71,0)</f>
        <v>0</v>
      </c>
      <c r="AL71" s="473"/>
      <c r="AM71" s="245" t="str">
        <f>IF(AO71="","",VLOOKUP(L71,'リスト（けさない）'!$AA$3:$AB$29,2,0))</f>
        <v/>
      </c>
      <c r="AN71" s="248">
        <f t="shared" si="134"/>
        <v>0</v>
      </c>
      <c r="AO71" s="425"/>
      <c r="AP71" s="257">
        <f t="shared" si="180"/>
        <v>0</v>
      </c>
      <c r="AQ71" s="255"/>
      <c r="AR71" s="258">
        <f t="shared" si="135"/>
        <v>0</v>
      </c>
      <c r="AS71" s="338">
        <f t="shared" si="67"/>
        <v>0</v>
      </c>
      <c r="AT71" s="332">
        <f>IF(Q71="初 年 度",AS71,0)</f>
        <v>0</v>
      </c>
      <c r="AU71" s="333">
        <f>IF(Q71="次 年 度",AS71,0)</f>
        <v>0</v>
      </c>
      <c r="AV71" s="476"/>
      <c r="AW71" s="124" t="s">
        <v>208</v>
      </c>
      <c r="AX71" s="248">
        <f t="shared" si="136"/>
        <v>0</v>
      </c>
      <c r="AY71" s="244"/>
      <c r="AZ71" s="369"/>
      <c r="BA71" s="255"/>
      <c r="BB71" s="254">
        <f t="shared" si="137"/>
        <v>0</v>
      </c>
      <c r="BC71" s="338">
        <f t="shared" si="61"/>
        <v>0</v>
      </c>
      <c r="BD71" s="332">
        <f>IF(Q71="初 年 度",BC71,0)</f>
        <v>0</v>
      </c>
      <c r="BE71" s="333">
        <f>IF(Q71="次 年 度",BC71,0)</f>
        <v>0</v>
      </c>
      <c r="BF71" s="476"/>
      <c r="BG71" s="124" t="s">
        <v>208</v>
      </c>
      <c r="BH71" s="248">
        <f t="shared" si="138"/>
        <v>0</v>
      </c>
      <c r="BI71" s="244"/>
      <c r="BJ71" s="369"/>
      <c r="BK71" s="255"/>
      <c r="BL71" s="248">
        <f t="shared" si="139"/>
        <v>0</v>
      </c>
      <c r="BM71" s="339">
        <f t="shared" si="68"/>
        <v>0</v>
      </c>
      <c r="BN71" s="335">
        <f>IF(Q71="初 年 度",BM71,0)</f>
        <v>0</v>
      </c>
      <c r="BO71" s="336">
        <f>IF(Q71="次 年 度",BM71,0)</f>
        <v>0</v>
      </c>
      <c r="BP71" s="476"/>
      <c r="BQ71" s="124" t="s">
        <v>208</v>
      </c>
      <c r="BR71" s="248">
        <f t="shared" si="140"/>
        <v>0</v>
      </c>
      <c r="BS71" s="244"/>
      <c r="BT71" s="369"/>
      <c r="BU71" s="88"/>
      <c r="BV71" s="95">
        <f t="shared" si="141"/>
        <v>0</v>
      </c>
      <c r="BW71" s="339">
        <f t="shared" si="69"/>
        <v>0</v>
      </c>
      <c r="BX71" s="335">
        <f>IF(Q71="初 年 度",BW71,0)</f>
        <v>0</v>
      </c>
      <c r="BY71" s="336">
        <f>IF(Q71="次 年 度",BW71,0)</f>
        <v>0</v>
      </c>
      <c r="BZ71" s="476"/>
      <c r="CA71" s="124" t="s">
        <v>208</v>
      </c>
      <c r="CB71" s="248">
        <f t="shared" si="142"/>
        <v>0</v>
      </c>
      <c r="CC71" s="244"/>
      <c r="CD71" s="369"/>
      <c r="CE71" s="255"/>
      <c r="CF71" s="254">
        <f t="shared" si="143"/>
        <v>0</v>
      </c>
      <c r="CG71" s="338">
        <f t="shared" si="62"/>
        <v>0</v>
      </c>
      <c r="CH71" s="332">
        <f>IF(Q71="初 年 度",CG71,0)</f>
        <v>0</v>
      </c>
      <c r="CI71" s="333">
        <f>IF(Q71="次 年 度",CG71,0)</f>
        <v>0</v>
      </c>
      <c r="CJ71" s="242">
        <f t="shared" si="144"/>
        <v>0</v>
      </c>
      <c r="CK71" s="245">
        <f t="shared" si="145"/>
        <v>0</v>
      </c>
      <c r="CL71" s="245">
        <f t="shared" si="146"/>
        <v>0</v>
      </c>
      <c r="CM71" s="247">
        <f t="shared" si="147"/>
        <v>0</v>
      </c>
      <c r="CN71" s="245">
        <f t="shared" si="148"/>
        <v>0</v>
      </c>
      <c r="CO71" s="266">
        <f t="shared" si="149"/>
        <v>0</v>
      </c>
      <c r="CP71" s="476"/>
      <c r="CQ71" s="251" t="str">
        <f>IF(CS71="","",VLOOKUP(L71,'リスト（けさない）'!$AD$3:$AE$29,2,0))</f>
        <v/>
      </c>
      <c r="CR71" s="267">
        <f t="shared" si="150"/>
        <v>0</v>
      </c>
      <c r="CS71" s="244"/>
      <c r="CT71" s="245">
        <f t="shared" si="151"/>
        <v>0</v>
      </c>
      <c r="CU71" s="255"/>
      <c r="CV71" s="245">
        <f t="shared" si="152"/>
        <v>0</v>
      </c>
      <c r="CW71" s="339">
        <f t="shared" si="70"/>
        <v>0</v>
      </c>
      <c r="CX71" s="335">
        <f>IF(Q71="初 年 度",CW71,0)</f>
        <v>0</v>
      </c>
      <c r="CY71" s="336">
        <f>IF(Q71="次 年 度",CW71,0)</f>
        <v>0</v>
      </c>
      <c r="CZ71" s="476"/>
      <c r="DA71" s="124" t="s">
        <v>208</v>
      </c>
      <c r="DB71" s="267">
        <f t="shared" si="153"/>
        <v>0</v>
      </c>
      <c r="DC71" s="244"/>
      <c r="DD71" s="369"/>
      <c r="DE71" s="255"/>
      <c r="DF71" s="254">
        <f t="shared" si="154"/>
        <v>0</v>
      </c>
      <c r="DG71" s="338">
        <f t="shared" si="64"/>
        <v>0</v>
      </c>
      <c r="DH71" s="332">
        <f>IF(Q71="初 年 度",DG71,0)</f>
        <v>0</v>
      </c>
      <c r="DI71" s="333">
        <f>IF(Q71="次 年 度",DG71,0)</f>
        <v>0</v>
      </c>
      <c r="DJ71" s="476"/>
      <c r="DK71" s="458" t="s">
        <v>208</v>
      </c>
      <c r="DL71" s="267">
        <f t="shared" si="155"/>
        <v>0</v>
      </c>
      <c r="DM71" s="244"/>
      <c r="DN71" s="369"/>
      <c r="DO71" s="255"/>
      <c r="DP71" s="248">
        <f t="shared" si="156"/>
        <v>0</v>
      </c>
      <c r="DQ71" s="339">
        <f t="shared" si="71"/>
        <v>0</v>
      </c>
      <c r="DR71" s="335">
        <f>IF(Q71="初 年 度",DQ71,0)</f>
        <v>0</v>
      </c>
      <c r="DS71" s="336">
        <f>IF(Q71="次 年 度",DQ71,0)</f>
        <v>0</v>
      </c>
      <c r="DT71" s="476"/>
      <c r="DU71" s="458" t="s">
        <v>208</v>
      </c>
      <c r="DV71" s="267">
        <f t="shared" si="157"/>
        <v>0</v>
      </c>
      <c r="DW71" s="244"/>
      <c r="DX71" s="369"/>
      <c r="DY71" s="255"/>
      <c r="DZ71" s="254">
        <f t="shared" si="158"/>
        <v>0</v>
      </c>
      <c r="EA71" s="338">
        <f t="shared" si="65"/>
        <v>0</v>
      </c>
      <c r="EB71" s="332">
        <f>IF(Q71="初 年 度",EA71,0)</f>
        <v>0</v>
      </c>
      <c r="EC71" s="333">
        <f>IF(Q71="次 年 度",EA71,0)</f>
        <v>0</v>
      </c>
      <c r="ED71" s="476"/>
      <c r="EE71" s="458" t="s">
        <v>208</v>
      </c>
      <c r="EF71" s="267">
        <f t="shared" si="159"/>
        <v>0</v>
      </c>
      <c r="EG71" s="244"/>
      <c r="EH71" s="369"/>
      <c r="EI71" s="255"/>
      <c r="EJ71" s="248">
        <f t="shared" si="160"/>
        <v>0</v>
      </c>
      <c r="EK71" s="339">
        <f t="shared" si="72"/>
        <v>0</v>
      </c>
      <c r="EL71" s="335">
        <f>IF(Q71="初 年 度",EK71,0)</f>
        <v>0</v>
      </c>
      <c r="EM71" s="336">
        <f>IF(Q71="次 年 度",EK71,0)</f>
        <v>0</v>
      </c>
      <c r="EN71" s="256">
        <f t="shared" si="161"/>
        <v>0</v>
      </c>
      <c r="EO71" s="247">
        <f t="shared" si="188"/>
        <v>0</v>
      </c>
      <c r="EP71" s="247">
        <f t="shared" si="162"/>
        <v>0</v>
      </c>
      <c r="EQ71" s="247">
        <f t="shared" si="163"/>
        <v>0</v>
      </c>
      <c r="ER71" s="247">
        <f t="shared" si="164"/>
        <v>0</v>
      </c>
      <c r="ES71" s="259">
        <f t="shared" si="165"/>
        <v>0</v>
      </c>
      <c r="ET71" s="272">
        <f t="shared" si="181"/>
        <v>0</v>
      </c>
      <c r="EU71" s="264">
        <f t="shared" si="182"/>
        <v>0</v>
      </c>
      <c r="EV71" s="247">
        <f t="shared" si="183"/>
        <v>0</v>
      </c>
      <c r="EW71" s="247">
        <f t="shared" si="184"/>
        <v>0</v>
      </c>
      <c r="EX71" s="247">
        <f t="shared" si="185"/>
        <v>0</v>
      </c>
      <c r="EY71" s="266">
        <f t="shared" si="186"/>
        <v>0</v>
      </c>
      <c r="EZ71" s="384">
        <f>IF(L71="ブルーベリー（普通栽培）",0,220)</f>
        <v>220</v>
      </c>
      <c r="FA71" s="247">
        <f>IF(L71="ブルーベリー（普通栽培）",0,T71+AD71+AN71)</f>
        <v>0</v>
      </c>
      <c r="FB71" s="247">
        <f>IF(L71="ブルーベリー（普通栽培）",0,U71+AE71+AO71)</f>
        <v>0</v>
      </c>
      <c r="FC71" s="247">
        <f t="shared" si="166"/>
        <v>0</v>
      </c>
      <c r="FD71" s="247">
        <f t="shared" si="128"/>
        <v>0</v>
      </c>
      <c r="FE71" s="247">
        <f>IF(Q71="初 年 度",FC71-GK71,0)</f>
        <v>0</v>
      </c>
      <c r="FF71" s="259">
        <f>IF(Q71="次 年 度",FC71-GK71,0)</f>
        <v>0</v>
      </c>
      <c r="FG71" s="70">
        <f t="shared" si="167"/>
        <v>0</v>
      </c>
      <c r="FH71" s="82">
        <f t="shared" si="168"/>
        <v>0</v>
      </c>
      <c r="FI71" s="82">
        <f t="shared" si="169"/>
        <v>0</v>
      </c>
      <c r="FJ71" s="129">
        <f t="shared" si="170"/>
        <v>0</v>
      </c>
      <c r="FK71" s="228">
        <f>IF(P71="課税事業者（一般課税）",INT(V71*10/110)+INT(W71*10/110),0)</f>
        <v>0</v>
      </c>
      <c r="FL71" s="277">
        <f t="shared" si="187"/>
        <v>0</v>
      </c>
      <c r="FM71" s="278">
        <f>IF(P71="課税事業者（一般課税）",INT(AG71*0.0909090909090909),0)</f>
        <v>0</v>
      </c>
      <c r="FN71" s="342">
        <f t="shared" si="46"/>
        <v>0</v>
      </c>
      <c r="FO71" s="232">
        <f>IF(P71="課税事業者（一般課税）",INT(AP71*10/110)+INT(AQ71*10/110),0)</f>
        <v>0</v>
      </c>
      <c r="FP71" s="281">
        <f t="shared" si="171"/>
        <v>0</v>
      </c>
      <c r="FQ71" s="340">
        <f>IF(P71="課税事業者（一般課税）",INT(BA71*10/110),0)</f>
        <v>0</v>
      </c>
      <c r="FR71" s="277">
        <f t="shared" si="48"/>
        <v>0</v>
      </c>
      <c r="FS71" s="230">
        <f>IF(P71="課税事業者（一般課税）",INT(BL71*10/110),0)</f>
        <v>0</v>
      </c>
      <c r="FT71" s="281">
        <f t="shared" si="49"/>
        <v>0</v>
      </c>
      <c r="FU71" s="230">
        <f>IF(P71="課税事業者（一般課税）",INT(BV71*10/110),0)</f>
        <v>0</v>
      </c>
      <c r="FV71" s="281">
        <f t="shared" si="50"/>
        <v>0</v>
      </c>
      <c r="FW71" s="230">
        <f>IF(P71="課税事業者（一般課税）",INT(CF71*10/110),0)</f>
        <v>0</v>
      </c>
      <c r="FX71" s="279">
        <f t="shared" si="51"/>
        <v>0</v>
      </c>
      <c r="FY71" s="340">
        <f>IF(P71="課税事業者（一般課税）",INT(CT71*10/110)+INT(CU71*10/110),0)</f>
        <v>0</v>
      </c>
      <c r="FZ71" s="277">
        <f t="shared" si="172"/>
        <v>0</v>
      </c>
      <c r="GA71" s="230">
        <f>IF(P71="課税事業者（一般課税）",INT(DF71*10/110),0)</f>
        <v>0</v>
      </c>
      <c r="GB71" s="279">
        <f t="shared" si="53"/>
        <v>0</v>
      </c>
      <c r="GC71" s="353">
        <f>IF(P71="課税事業者（一般課税）",INT(DP71*10/110),0)</f>
        <v>0</v>
      </c>
      <c r="GD71" s="277">
        <f t="shared" si="54"/>
        <v>0</v>
      </c>
      <c r="GE71" s="230">
        <f>IF(P71="課税事業者（一般課税）",INT(DZ71*10/110),0)</f>
        <v>0</v>
      </c>
      <c r="GF71" s="281">
        <f t="shared" si="55"/>
        <v>0</v>
      </c>
      <c r="GG71" s="353">
        <f>IF(P71="課税事業者（一般課税）",INT(EJ71*10/110),0)</f>
        <v>0</v>
      </c>
      <c r="GH71" s="281">
        <f t="shared" si="56"/>
        <v>0</v>
      </c>
      <c r="GI71" s="280">
        <f t="shared" si="173"/>
        <v>0</v>
      </c>
      <c r="GJ71" s="277">
        <f t="shared" si="174"/>
        <v>0</v>
      </c>
      <c r="GK71" s="230">
        <f>IF(P71="課税事業者（一般課税）",INT(FC71*10/110),0)</f>
        <v>0</v>
      </c>
      <c r="GL71" s="287">
        <f t="shared" si="58"/>
        <v>0</v>
      </c>
      <c r="GM71" s="694"/>
    </row>
    <row r="72" spans="1:195" ht="20.100000000000001" customHeight="1">
      <c r="A72" s="668"/>
      <c r="B72" s="522"/>
      <c r="C72" s="669"/>
      <c r="D72" s="673"/>
      <c r="E72" s="320" t="s">
        <v>135</v>
      </c>
      <c r="F72" s="675"/>
      <c r="G72" s="770"/>
      <c r="H72" s="497"/>
      <c r="I72" s="697"/>
      <c r="J72" s="699"/>
      <c r="K72" s="552"/>
      <c r="L72" s="541"/>
      <c r="M72" s="554"/>
      <c r="N72" s="447" t="e">
        <f t="shared" si="14"/>
        <v>#DIV/0!</v>
      </c>
      <c r="O72" s="690"/>
      <c r="P72" s="537"/>
      <c r="Q72" s="537"/>
      <c r="R72" s="89"/>
      <c r="S72" s="80" t="str">
        <f>IF(U72="","",VLOOKUP(L71,'リスト（けさない）'!$X$3:$Y$29,2,0))</f>
        <v/>
      </c>
      <c r="T72" s="74">
        <f t="shared" si="130"/>
        <v>0</v>
      </c>
      <c r="U72" s="89"/>
      <c r="V72" s="80">
        <f t="shared" si="178"/>
        <v>0</v>
      </c>
      <c r="W72" s="78"/>
      <c r="X72" s="83">
        <f t="shared" si="131"/>
        <v>0</v>
      </c>
      <c r="Y72" s="83">
        <f t="shared" si="179"/>
        <v>0</v>
      </c>
      <c r="Z72" s="394">
        <f>IF(Q71="初 年 度",Y72,0)</f>
        <v>0</v>
      </c>
      <c r="AA72" s="439">
        <f>IF(Q71="次 年 度",Y72,0)</f>
        <v>0</v>
      </c>
      <c r="AB72" s="477"/>
      <c r="AC72" s="125" t="s">
        <v>208</v>
      </c>
      <c r="AD72" s="74">
        <f t="shared" si="132"/>
        <v>0</v>
      </c>
      <c r="AE72" s="426"/>
      <c r="AF72" s="388"/>
      <c r="AG72" s="89"/>
      <c r="AH72" s="96">
        <f t="shared" si="133"/>
        <v>0</v>
      </c>
      <c r="AI72" s="96">
        <f>IF(AG71&gt;0,INT((AG72-FM72)/2),AF72-FM72)</f>
        <v>0</v>
      </c>
      <c r="AJ72" s="96">
        <f>IF(Q71="初 年 度",AI72,0)</f>
        <v>0</v>
      </c>
      <c r="AK72" s="99">
        <f>IF(Q71="次 年 度",AI72,0)</f>
        <v>0</v>
      </c>
      <c r="AL72" s="89"/>
      <c r="AM72" s="80" t="str">
        <f>IF(AO72="","",VLOOKUP(L71,'リスト（けさない）'!$AA$3:$AB$29,2,0))</f>
        <v/>
      </c>
      <c r="AN72" s="96">
        <f t="shared" si="134"/>
        <v>0</v>
      </c>
      <c r="AO72" s="426"/>
      <c r="AP72" s="107">
        <f t="shared" si="180"/>
        <v>0</v>
      </c>
      <c r="AQ72" s="89"/>
      <c r="AR72" s="111">
        <f t="shared" si="135"/>
        <v>0</v>
      </c>
      <c r="AS72" s="334">
        <f t="shared" si="67"/>
        <v>0</v>
      </c>
      <c r="AT72" s="334">
        <f>IF(Q71="初 年 度",AS72,0)</f>
        <v>0</v>
      </c>
      <c r="AU72" s="337">
        <f>IF(Q71="次 年 度",AS72,0)</f>
        <v>0</v>
      </c>
      <c r="AV72" s="477"/>
      <c r="AW72" s="125" t="s">
        <v>208</v>
      </c>
      <c r="AX72" s="96">
        <f t="shared" si="136"/>
        <v>0</v>
      </c>
      <c r="AY72" s="100"/>
      <c r="AZ72" s="370"/>
      <c r="BA72" s="89"/>
      <c r="BB72" s="96">
        <f t="shared" si="137"/>
        <v>0</v>
      </c>
      <c r="BC72" s="80">
        <f t="shared" si="61"/>
        <v>0</v>
      </c>
      <c r="BD72" s="83">
        <f>IF(Q71="初 年 度",BC72,0)</f>
        <v>0</v>
      </c>
      <c r="BE72" s="120">
        <f>IF(Q71="次 年 度",BC72,0)</f>
        <v>0</v>
      </c>
      <c r="BF72" s="477"/>
      <c r="BG72" s="125" t="s">
        <v>208</v>
      </c>
      <c r="BH72" s="96">
        <f t="shared" si="138"/>
        <v>0</v>
      </c>
      <c r="BI72" s="100"/>
      <c r="BJ72" s="370"/>
      <c r="BK72" s="89"/>
      <c r="BL72" s="96">
        <f t="shared" si="139"/>
        <v>0</v>
      </c>
      <c r="BM72" s="83">
        <f t="shared" si="68"/>
        <v>0</v>
      </c>
      <c r="BN72" s="83">
        <f>IF(Q71="初 年 度",BM72,0)</f>
        <v>0</v>
      </c>
      <c r="BO72" s="120">
        <f>IF(Q71="次 年 度",BM72,0)</f>
        <v>0</v>
      </c>
      <c r="BP72" s="477"/>
      <c r="BQ72" s="125" t="s">
        <v>208</v>
      </c>
      <c r="BR72" s="96">
        <f t="shared" si="140"/>
        <v>0</v>
      </c>
      <c r="BS72" s="100"/>
      <c r="BT72" s="370"/>
      <c r="BU72" s="89"/>
      <c r="BV72" s="96">
        <f t="shared" si="141"/>
        <v>0</v>
      </c>
      <c r="BW72" s="83">
        <f t="shared" si="69"/>
        <v>0</v>
      </c>
      <c r="BX72" s="83">
        <f>IF(Q71="初 年 度",BW72,0)</f>
        <v>0</v>
      </c>
      <c r="BY72" s="120">
        <f>IF(Q71="次 年 度",BW72,0)</f>
        <v>0</v>
      </c>
      <c r="BZ72" s="477"/>
      <c r="CA72" s="125" t="s">
        <v>208</v>
      </c>
      <c r="CB72" s="96">
        <f t="shared" si="142"/>
        <v>0</v>
      </c>
      <c r="CC72" s="100"/>
      <c r="CD72" s="370"/>
      <c r="CE72" s="89"/>
      <c r="CF72" s="96">
        <f t="shared" si="143"/>
        <v>0</v>
      </c>
      <c r="CG72" s="83">
        <f t="shared" si="62"/>
        <v>0</v>
      </c>
      <c r="CH72" s="83">
        <f>IF(Q71="初 年 度",CG72,0)</f>
        <v>0</v>
      </c>
      <c r="CI72" s="120">
        <f>IF(Q71="次 年 度",CG72,0)</f>
        <v>0</v>
      </c>
      <c r="CJ72" s="71">
        <f t="shared" si="144"/>
        <v>0</v>
      </c>
      <c r="CK72" s="80">
        <f t="shared" si="145"/>
        <v>0</v>
      </c>
      <c r="CL72" s="80">
        <f t="shared" si="146"/>
        <v>0</v>
      </c>
      <c r="CM72" s="83">
        <f t="shared" si="147"/>
        <v>0</v>
      </c>
      <c r="CN72" s="80">
        <f t="shared" si="148"/>
        <v>0</v>
      </c>
      <c r="CO72" s="130">
        <f t="shared" si="149"/>
        <v>0</v>
      </c>
      <c r="CP72" s="477"/>
      <c r="CQ72" s="81" t="str">
        <f>IF(CS72="","",VLOOKUP(L71,'リスト（けさない）'!$AD$3:$AE$29,2,0))</f>
        <v/>
      </c>
      <c r="CR72" s="74">
        <f t="shared" si="150"/>
        <v>0</v>
      </c>
      <c r="CS72" s="100"/>
      <c r="CT72" s="80">
        <f t="shared" si="151"/>
        <v>0</v>
      </c>
      <c r="CU72" s="89"/>
      <c r="CV72" s="80">
        <f t="shared" si="152"/>
        <v>0</v>
      </c>
      <c r="CW72" s="80">
        <f t="shared" si="70"/>
        <v>0</v>
      </c>
      <c r="CX72" s="83">
        <f>IF(Q71="初 年 度",CW72,0)</f>
        <v>0</v>
      </c>
      <c r="CY72" s="120">
        <f>IF(Q71="次 年 度",CW72,0)</f>
        <v>0</v>
      </c>
      <c r="CZ72" s="477"/>
      <c r="DA72" s="125" t="s">
        <v>208</v>
      </c>
      <c r="DB72" s="74">
        <f t="shared" si="153"/>
        <v>0</v>
      </c>
      <c r="DC72" s="100"/>
      <c r="DD72" s="370"/>
      <c r="DE72" s="89"/>
      <c r="DF72" s="96">
        <f t="shared" si="154"/>
        <v>0</v>
      </c>
      <c r="DG72" s="83">
        <f t="shared" si="64"/>
        <v>0</v>
      </c>
      <c r="DH72" s="83">
        <f>IF(Q71="初 年 度",DG72,0)</f>
        <v>0</v>
      </c>
      <c r="DI72" s="120">
        <f>IF(Q71="次 年 度",DG72,0)</f>
        <v>0</v>
      </c>
      <c r="DJ72" s="477"/>
      <c r="DK72" s="125" t="s">
        <v>208</v>
      </c>
      <c r="DL72" s="74">
        <f t="shared" si="155"/>
        <v>0</v>
      </c>
      <c r="DM72" s="100"/>
      <c r="DN72" s="370"/>
      <c r="DO72" s="89"/>
      <c r="DP72" s="96">
        <f t="shared" si="156"/>
        <v>0</v>
      </c>
      <c r="DQ72" s="83">
        <f t="shared" si="71"/>
        <v>0</v>
      </c>
      <c r="DR72" s="83">
        <f>IF(Q71="初 年 度",DQ72,0)</f>
        <v>0</v>
      </c>
      <c r="DS72" s="120">
        <f>IF(Q71="次 年 度",DQ72,0)</f>
        <v>0</v>
      </c>
      <c r="DT72" s="477"/>
      <c r="DU72" s="125" t="s">
        <v>208</v>
      </c>
      <c r="DV72" s="74">
        <f t="shared" si="157"/>
        <v>0</v>
      </c>
      <c r="DW72" s="100"/>
      <c r="DX72" s="370"/>
      <c r="DY72" s="89"/>
      <c r="DZ72" s="96">
        <f t="shared" si="158"/>
        <v>0</v>
      </c>
      <c r="EA72" s="83">
        <f t="shared" si="65"/>
        <v>0</v>
      </c>
      <c r="EB72" s="83">
        <f>IF(Q71="初 年 度",EA72,0)</f>
        <v>0</v>
      </c>
      <c r="EC72" s="120">
        <f>IF(Q71="次 年 度",EA72,0)</f>
        <v>0</v>
      </c>
      <c r="ED72" s="477"/>
      <c r="EE72" s="125" t="s">
        <v>208</v>
      </c>
      <c r="EF72" s="74">
        <f t="shared" si="159"/>
        <v>0</v>
      </c>
      <c r="EG72" s="100"/>
      <c r="EH72" s="370"/>
      <c r="EI72" s="89"/>
      <c r="EJ72" s="96">
        <f t="shared" si="160"/>
        <v>0</v>
      </c>
      <c r="EK72" s="83">
        <f t="shared" si="72"/>
        <v>0</v>
      </c>
      <c r="EL72" s="83">
        <f>IF(Q71="初 年 度",EK72,0)</f>
        <v>0</v>
      </c>
      <c r="EM72" s="120">
        <f>IF(Q71="次 年 度",EK72,0)</f>
        <v>0</v>
      </c>
      <c r="EN72" s="71">
        <f t="shared" si="161"/>
        <v>0</v>
      </c>
      <c r="EO72" s="83">
        <f t="shared" si="188"/>
        <v>0</v>
      </c>
      <c r="EP72" s="83">
        <f t="shared" si="162"/>
        <v>0</v>
      </c>
      <c r="EQ72" s="83">
        <f t="shared" si="163"/>
        <v>0</v>
      </c>
      <c r="ER72" s="83">
        <f t="shared" si="164"/>
        <v>0</v>
      </c>
      <c r="ES72" s="120">
        <f t="shared" si="165"/>
        <v>0</v>
      </c>
      <c r="ET72" s="136">
        <f t="shared" si="181"/>
        <v>0</v>
      </c>
      <c r="EU72" s="122">
        <f t="shared" si="182"/>
        <v>0</v>
      </c>
      <c r="EV72" s="83">
        <f t="shared" si="183"/>
        <v>0</v>
      </c>
      <c r="EW72" s="83">
        <f t="shared" si="184"/>
        <v>0</v>
      </c>
      <c r="EX72" s="83">
        <f t="shared" si="185"/>
        <v>0</v>
      </c>
      <c r="EY72" s="130">
        <f t="shared" si="186"/>
        <v>0</v>
      </c>
      <c r="EZ72" s="71">
        <f>IF(L71="ブルーベリー（普通栽培）",0,220)</f>
        <v>220</v>
      </c>
      <c r="FA72" s="80">
        <f>IF(L71="ブルーベリー（普通栽培）",0,T72+AD72+AN72)</f>
        <v>0</v>
      </c>
      <c r="FB72" s="83">
        <f>IF(L71="ブルーベリー（普通栽培）",0,U72+AE72+AO72)</f>
        <v>0</v>
      </c>
      <c r="FC72" s="83">
        <f t="shared" si="166"/>
        <v>0</v>
      </c>
      <c r="FD72" s="83">
        <f t="shared" si="128"/>
        <v>0</v>
      </c>
      <c r="FE72" s="239">
        <f>IF(Q71="初 年 度",FC72-GK72,0)</f>
        <v>0</v>
      </c>
      <c r="FF72" s="240">
        <f>IF(Q71="次 年 度",FC72-GK72,0)</f>
        <v>0</v>
      </c>
      <c r="FG72" s="71">
        <f t="shared" si="167"/>
        <v>0</v>
      </c>
      <c r="FH72" s="83">
        <f t="shared" si="168"/>
        <v>0</v>
      </c>
      <c r="FI72" s="83">
        <f t="shared" si="169"/>
        <v>0</v>
      </c>
      <c r="FJ72" s="130">
        <f t="shared" si="170"/>
        <v>0</v>
      </c>
      <c r="FK72" s="314">
        <f>IF(P71="課税事業者（一般課税）",INT(V72*10/110)+INT(W72*10/110),0)</f>
        <v>0</v>
      </c>
      <c r="FL72" s="92">
        <f t="shared" si="187"/>
        <v>0</v>
      </c>
      <c r="FM72" s="102">
        <f>IF(P71="課税事業者（一般課税）",INT(AG72*0.0909090909090909),0)</f>
        <v>0</v>
      </c>
      <c r="FN72" s="343">
        <f t="shared" si="46"/>
        <v>0</v>
      </c>
      <c r="FO72" s="350">
        <f>IF(P71="課税事業者（一般課税）",INT(AP72*10/110)+INT(AQ72*10/110),0)</f>
        <v>0</v>
      </c>
      <c r="FP72" s="115">
        <f t="shared" si="171"/>
        <v>0</v>
      </c>
      <c r="FQ72" s="347">
        <f>IF(P71="課税事業者（一般課税）",INT(BA72*10/110),0)</f>
        <v>0</v>
      </c>
      <c r="FR72" s="92">
        <f t="shared" si="48"/>
        <v>0</v>
      </c>
      <c r="FS72" s="355">
        <f>IF(P71="課税事業者（一般課税）",INT(BL72*10/110),0)</f>
        <v>0</v>
      </c>
      <c r="FT72" s="105">
        <f t="shared" si="49"/>
        <v>0</v>
      </c>
      <c r="FU72" s="355">
        <f>IF(P71="課税事業者（一般課税）",INT(BV72*10/110),0)</f>
        <v>0</v>
      </c>
      <c r="FV72" s="115">
        <f t="shared" si="50"/>
        <v>0</v>
      </c>
      <c r="FW72" s="355">
        <f>IF(P71="課税事業者（一般課税）",INT(CF72*10/110),0)</f>
        <v>0</v>
      </c>
      <c r="FX72" s="105">
        <f t="shared" si="51"/>
        <v>0</v>
      </c>
      <c r="FY72" s="347">
        <f>IF(P71="課税事業者（一般課税）",INT(CT72*10/110)+INT(CU72*10/110),0)</f>
        <v>0</v>
      </c>
      <c r="FZ72" s="92">
        <f t="shared" si="172"/>
        <v>0</v>
      </c>
      <c r="GA72" s="355">
        <f>IF(P71="課税事業者（一般課税）",INT(DF72*10/110),0)</f>
        <v>0</v>
      </c>
      <c r="GB72" s="105">
        <f t="shared" si="53"/>
        <v>0</v>
      </c>
      <c r="GC72" s="354">
        <f>IF(P71="課税事業者（一般課税）",INT(DL72*10/110),0)</f>
        <v>0</v>
      </c>
      <c r="GD72" s="92">
        <f t="shared" si="54"/>
        <v>0</v>
      </c>
      <c r="GE72" s="355">
        <f>IF(P71="課税事業者（一般課税）",INT(DZ72*10/110),0)</f>
        <v>0</v>
      </c>
      <c r="GF72" s="115">
        <f t="shared" si="55"/>
        <v>0</v>
      </c>
      <c r="GG72" s="354">
        <f>IF(P71="課税事業者（一般課税）",INT(EJ72*10/110),0)</f>
        <v>0</v>
      </c>
      <c r="GH72" s="115">
        <f t="shared" si="56"/>
        <v>0</v>
      </c>
      <c r="GI72" s="113">
        <f t="shared" si="173"/>
        <v>0</v>
      </c>
      <c r="GJ72" s="92">
        <f t="shared" si="174"/>
        <v>0</v>
      </c>
      <c r="GK72" s="355">
        <f>IF(P71="課税事業者（一般課税）",INT(FC72*10/110),0)</f>
        <v>0</v>
      </c>
      <c r="GL72" s="140">
        <f t="shared" si="58"/>
        <v>0</v>
      </c>
      <c r="GM72" s="695"/>
    </row>
    <row r="73" spans="1:195" ht="20.100000000000001" customHeight="1">
      <c r="A73" s="667" t="str">
        <f t="shared" ref="A73" si="201">+A71</f>
        <v>北海道</v>
      </c>
      <c r="B73" s="521"/>
      <c r="C73" s="629">
        <f t="shared" si="59"/>
        <v>30</v>
      </c>
      <c r="D73" s="685"/>
      <c r="E73" s="317" t="s">
        <v>253</v>
      </c>
      <c r="F73" s="680"/>
      <c r="G73" s="767">
        <f>+'申請用入力(①本体) '!G73:G74</f>
        <v>0</v>
      </c>
      <c r="H73" s="697"/>
      <c r="I73" s="543"/>
      <c r="J73" s="698"/>
      <c r="K73" s="701"/>
      <c r="L73" s="683"/>
      <c r="M73" s="761"/>
      <c r="N73" s="448" t="e">
        <f t="shared" si="14"/>
        <v>#DIV/0!</v>
      </c>
      <c r="O73" s="689" t="str">
        <f>IF(L73="","",VLOOKUP(L73,'リスト（けさない）'!$Q$3:$R$29,2,0))</f>
        <v/>
      </c>
      <c r="P73" s="700"/>
      <c r="Q73" s="700"/>
      <c r="R73" s="460"/>
      <c r="S73" s="251" t="str">
        <f>IF(U73="","",VLOOKUP(L73,'リスト（けさない）'!$X$3:$Y$29,2,0))</f>
        <v/>
      </c>
      <c r="T73" s="249">
        <f t="shared" si="130"/>
        <v>0</v>
      </c>
      <c r="U73" s="260"/>
      <c r="V73" s="251">
        <f t="shared" si="178"/>
        <v>0</v>
      </c>
      <c r="W73" s="252"/>
      <c r="X73" s="253">
        <f t="shared" si="131"/>
        <v>0</v>
      </c>
      <c r="Y73" s="247">
        <f t="shared" si="179"/>
        <v>0</v>
      </c>
      <c r="Z73" s="335">
        <f>IF(Q73="初 年 度",Y73,0)</f>
        <v>0</v>
      </c>
      <c r="AA73" s="420">
        <f>IF(Q73="次 年 度",Y73,0)</f>
        <v>0</v>
      </c>
      <c r="AB73" s="478"/>
      <c r="AC73" s="73" t="s">
        <v>208</v>
      </c>
      <c r="AD73" s="249">
        <f t="shared" si="132"/>
        <v>0</v>
      </c>
      <c r="AE73" s="427"/>
      <c r="AF73" s="388"/>
      <c r="AG73" s="260"/>
      <c r="AH73" s="254">
        <f t="shared" si="133"/>
        <v>0</v>
      </c>
      <c r="AI73" s="339">
        <f>IF(AG73&gt;0,INT((AG73-FM73)/2),AF73-FM73)</f>
        <v>0</v>
      </c>
      <c r="AJ73" s="335">
        <f>IF(Q73="初 年 度",AI73,0)</f>
        <v>0</v>
      </c>
      <c r="AK73" s="336">
        <f>IF(Q73="次 年 度",AI73,0)</f>
        <v>0</v>
      </c>
      <c r="AL73" s="460"/>
      <c r="AM73" s="251" t="str">
        <f>IF(AO73="","",VLOOKUP(L73,'リスト（けさない）'!$AA$3:$AB$29,2,0))</f>
        <v/>
      </c>
      <c r="AN73" s="254">
        <f t="shared" si="134"/>
        <v>0</v>
      </c>
      <c r="AO73" s="427"/>
      <c r="AP73" s="261">
        <f t="shared" si="180"/>
        <v>0</v>
      </c>
      <c r="AQ73" s="260"/>
      <c r="AR73" s="262">
        <f t="shared" si="135"/>
        <v>0</v>
      </c>
      <c r="AS73" s="338">
        <f t="shared" si="67"/>
        <v>0</v>
      </c>
      <c r="AT73" s="332">
        <f>IF(Q73="初 年 度",AS73,0)</f>
        <v>0</v>
      </c>
      <c r="AU73" s="333">
        <f>IF(Q73="次 年 度",AS73,0)</f>
        <v>0</v>
      </c>
      <c r="AV73" s="478"/>
      <c r="AW73" s="73" t="s">
        <v>208</v>
      </c>
      <c r="AX73" s="254">
        <f t="shared" si="136"/>
        <v>0</v>
      </c>
      <c r="AY73" s="250"/>
      <c r="AZ73" s="369"/>
      <c r="BA73" s="260"/>
      <c r="BB73" s="254">
        <f t="shared" si="137"/>
        <v>0</v>
      </c>
      <c r="BC73" s="338">
        <f t="shared" si="61"/>
        <v>0</v>
      </c>
      <c r="BD73" s="332">
        <f>IF(Q73="初 年 度",BC73,0)</f>
        <v>0</v>
      </c>
      <c r="BE73" s="333">
        <f>IF(Q73="次 年 度",BC73,0)</f>
        <v>0</v>
      </c>
      <c r="BF73" s="478"/>
      <c r="BG73" s="73" t="s">
        <v>208</v>
      </c>
      <c r="BH73" s="254">
        <f t="shared" si="138"/>
        <v>0</v>
      </c>
      <c r="BI73" s="250"/>
      <c r="BJ73" s="369"/>
      <c r="BK73" s="260"/>
      <c r="BL73" s="254">
        <f t="shared" si="139"/>
        <v>0</v>
      </c>
      <c r="BM73" s="339">
        <f t="shared" si="68"/>
        <v>0</v>
      </c>
      <c r="BN73" s="335">
        <f>IF(Q73="初 年 度",BM73,0)</f>
        <v>0</v>
      </c>
      <c r="BO73" s="336">
        <f>IF(Q73="次 年 度",BM73,0)</f>
        <v>0</v>
      </c>
      <c r="BP73" s="478"/>
      <c r="BQ73" s="73" t="s">
        <v>208</v>
      </c>
      <c r="BR73" s="254">
        <f t="shared" si="140"/>
        <v>0</v>
      </c>
      <c r="BS73" s="250"/>
      <c r="BT73" s="369"/>
      <c r="BU73" s="90"/>
      <c r="BV73" s="97">
        <f t="shared" si="141"/>
        <v>0</v>
      </c>
      <c r="BW73" s="339">
        <f t="shared" si="69"/>
        <v>0</v>
      </c>
      <c r="BX73" s="335">
        <f>IF(Q73="初 年 度",BW73,0)</f>
        <v>0</v>
      </c>
      <c r="BY73" s="336">
        <f>IF(Q73="次 年 度",BW73,0)</f>
        <v>0</v>
      </c>
      <c r="BZ73" s="478"/>
      <c r="CA73" s="73" t="s">
        <v>208</v>
      </c>
      <c r="CB73" s="254">
        <f t="shared" si="142"/>
        <v>0</v>
      </c>
      <c r="CC73" s="250"/>
      <c r="CD73" s="369"/>
      <c r="CE73" s="260"/>
      <c r="CF73" s="254">
        <f t="shared" si="143"/>
        <v>0</v>
      </c>
      <c r="CG73" s="338">
        <f t="shared" si="62"/>
        <v>0</v>
      </c>
      <c r="CH73" s="332">
        <f>IF(Q73="初 年 度",CG73,0)</f>
        <v>0</v>
      </c>
      <c r="CI73" s="333">
        <f>IF(Q73="次 年 度",CG73,0)</f>
        <v>0</v>
      </c>
      <c r="CJ73" s="242">
        <f t="shared" si="144"/>
        <v>0</v>
      </c>
      <c r="CK73" s="251">
        <f t="shared" si="145"/>
        <v>0</v>
      </c>
      <c r="CL73" s="251">
        <f t="shared" si="146"/>
        <v>0</v>
      </c>
      <c r="CM73" s="253">
        <f t="shared" si="147"/>
        <v>0</v>
      </c>
      <c r="CN73" s="251">
        <f t="shared" si="148"/>
        <v>0</v>
      </c>
      <c r="CO73" s="268">
        <f t="shared" si="149"/>
        <v>0</v>
      </c>
      <c r="CP73" s="478"/>
      <c r="CQ73" s="245" t="str">
        <f>IF(CS73="","",VLOOKUP(L73,'リスト（けさない）'!$AD$3:$AE$29,2,0))</f>
        <v/>
      </c>
      <c r="CR73" s="249">
        <f t="shared" si="150"/>
        <v>0</v>
      </c>
      <c r="CS73" s="250"/>
      <c r="CT73" s="251">
        <f t="shared" si="151"/>
        <v>0</v>
      </c>
      <c r="CU73" s="260"/>
      <c r="CV73" s="251">
        <f t="shared" si="152"/>
        <v>0</v>
      </c>
      <c r="CW73" s="339">
        <f t="shared" si="70"/>
        <v>0</v>
      </c>
      <c r="CX73" s="335">
        <f>IF(Q73="初 年 度",CW73,0)</f>
        <v>0</v>
      </c>
      <c r="CY73" s="336">
        <f>IF(Q73="次 年 度",CW73,0)</f>
        <v>0</v>
      </c>
      <c r="CZ73" s="478"/>
      <c r="DA73" s="73" t="s">
        <v>208</v>
      </c>
      <c r="DB73" s="249">
        <f t="shared" si="153"/>
        <v>0</v>
      </c>
      <c r="DC73" s="250"/>
      <c r="DD73" s="369"/>
      <c r="DE73" s="260"/>
      <c r="DF73" s="254">
        <f t="shared" si="154"/>
        <v>0</v>
      </c>
      <c r="DG73" s="338">
        <f t="shared" si="64"/>
        <v>0</v>
      </c>
      <c r="DH73" s="332">
        <f>IF(Q73="初 年 度",DG73,0)</f>
        <v>0</v>
      </c>
      <c r="DI73" s="333">
        <f>IF(Q73="次 年 度",DG73,0)</f>
        <v>0</v>
      </c>
      <c r="DJ73" s="478"/>
      <c r="DK73" s="456" t="s">
        <v>208</v>
      </c>
      <c r="DL73" s="249">
        <f t="shared" si="155"/>
        <v>0</v>
      </c>
      <c r="DM73" s="250"/>
      <c r="DN73" s="369"/>
      <c r="DO73" s="260"/>
      <c r="DP73" s="254">
        <f t="shared" si="156"/>
        <v>0</v>
      </c>
      <c r="DQ73" s="339">
        <f t="shared" si="71"/>
        <v>0</v>
      </c>
      <c r="DR73" s="335">
        <f>IF(Q73="初 年 度",DQ73,0)</f>
        <v>0</v>
      </c>
      <c r="DS73" s="336">
        <f>IF(Q73="次 年 度",DQ73,0)</f>
        <v>0</v>
      </c>
      <c r="DT73" s="478"/>
      <c r="DU73" s="456" t="s">
        <v>208</v>
      </c>
      <c r="DV73" s="249">
        <f t="shared" si="157"/>
        <v>0</v>
      </c>
      <c r="DW73" s="250"/>
      <c r="DX73" s="369"/>
      <c r="DY73" s="260"/>
      <c r="DZ73" s="254">
        <f t="shared" si="158"/>
        <v>0</v>
      </c>
      <c r="EA73" s="338">
        <f t="shared" si="65"/>
        <v>0</v>
      </c>
      <c r="EB73" s="332">
        <f>IF(Q73="初 年 度",EA73,0)</f>
        <v>0</v>
      </c>
      <c r="EC73" s="333">
        <f>IF(Q73="次 年 度",EA73,0)</f>
        <v>0</v>
      </c>
      <c r="ED73" s="478"/>
      <c r="EE73" s="456" t="s">
        <v>208</v>
      </c>
      <c r="EF73" s="249">
        <f t="shared" si="159"/>
        <v>0</v>
      </c>
      <c r="EG73" s="250"/>
      <c r="EH73" s="369"/>
      <c r="EI73" s="260"/>
      <c r="EJ73" s="254">
        <f t="shared" si="160"/>
        <v>0</v>
      </c>
      <c r="EK73" s="339">
        <f t="shared" si="72"/>
        <v>0</v>
      </c>
      <c r="EL73" s="335">
        <f>IF(Q73="初 年 度",EK73,0)</f>
        <v>0</v>
      </c>
      <c r="EM73" s="336">
        <f>IF(Q73="次 年 度",EK73,0)</f>
        <v>0</v>
      </c>
      <c r="EN73" s="242">
        <f t="shared" si="161"/>
        <v>0</v>
      </c>
      <c r="EO73" s="253">
        <f t="shared" si="188"/>
        <v>0</v>
      </c>
      <c r="EP73" s="253">
        <f t="shared" si="162"/>
        <v>0</v>
      </c>
      <c r="EQ73" s="253">
        <f t="shared" si="163"/>
        <v>0</v>
      </c>
      <c r="ER73" s="253">
        <f t="shared" si="164"/>
        <v>0</v>
      </c>
      <c r="ES73" s="263">
        <f t="shared" si="165"/>
        <v>0</v>
      </c>
      <c r="ET73" s="276">
        <f t="shared" si="181"/>
        <v>0</v>
      </c>
      <c r="EU73" s="265">
        <f t="shared" si="182"/>
        <v>0</v>
      </c>
      <c r="EV73" s="253">
        <f t="shared" si="183"/>
        <v>0</v>
      </c>
      <c r="EW73" s="253">
        <f t="shared" si="184"/>
        <v>0</v>
      </c>
      <c r="EX73" s="251">
        <f t="shared" si="185"/>
        <v>0</v>
      </c>
      <c r="EY73" s="268">
        <f t="shared" si="186"/>
        <v>0</v>
      </c>
      <c r="EZ73" s="383">
        <f>IF(L73="ブルーベリー（普通栽培）",0,220)</f>
        <v>220</v>
      </c>
      <c r="FA73" s="247">
        <f>IF(L73="ブルーベリー（普通栽培）",0,T73+AD73+AN73)</f>
        <v>0</v>
      </c>
      <c r="FB73" s="247">
        <f>IF(L73="ブルーベリー（普通栽培）",0,U73+AE73+AO73)</f>
        <v>0</v>
      </c>
      <c r="FC73" s="253">
        <f t="shared" si="166"/>
        <v>0</v>
      </c>
      <c r="FD73" s="253">
        <f t="shared" si="128"/>
        <v>0</v>
      </c>
      <c r="FE73" s="253">
        <f>IF(Q73="初 年 度",FC73-GK73,0)</f>
        <v>0</v>
      </c>
      <c r="FF73" s="263">
        <f>IF(Q73="次 年 度",FC73-GK73,0)</f>
        <v>0</v>
      </c>
      <c r="FG73" s="137">
        <f t="shared" si="167"/>
        <v>0</v>
      </c>
      <c r="FH73" s="84">
        <f t="shared" si="168"/>
        <v>0</v>
      </c>
      <c r="FI73" s="84">
        <f t="shared" si="169"/>
        <v>0</v>
      </c>
      <c r="FJ73" s="131">
        <f t="shared" si="170"/>
        <v>0</v>
      </c>
      <c r="FK73" s="228">
        <f>IF(P73="課税事業者（一般課税）",INT(V73*10/110)+INT(W73*10/110),0)</f>
        <v>0</v>
      </c>
      <c r="FL73" s="282">
        <f t="shared" si="187"/>
        <v>0</v>
      </c>
      <c r="FM73" s="283">
        <f>IF(P73="課税事業者（一般課税）",INT(AG73*0.0909090909090909),0)</f>
        <v>0</v>
      </c>
      <c r="FN73" s="344">
        <f t="shared" si="46"/>
        <v>0</v>
      </c>
      <c r="FO73" s="232">
        <f>IF(P73="課税事業者（一般課税）",INT(AP73*10/110)+INT(AQ73*10/110),0)</f>
        <v>0</v>
      </c>
      <c r="FP73" s="286">
        <f t="shared" si="171"/>
        <v>0</v>
      </c>
      <c r="FQ73" s="340">
        <f>IF(P73="課税事業者（一般課税）",INT(BA73*10/110),0)</f>
        <v>0</v>
      </c>
      <c r="FR73" s="282">
        <f t="shared" si="48"/>
        <v>0</v>
      </c>
      <c r="FS73" s="230">
        <f>IF(P73="課税事業者（一般課税）",INT(BL73*10/110),0)</f>
        <v>0</v>
      </c>
      <c r="FT73" s="284">
        <f t="shared" si="49"/>
        <v>0</v>
      </c>
      <c r="FU73" s="230">
        <f>IF(P73="課税事業者（一般課税）",INT(BV73*10/110),0)</f>
        <v>0</v>
      </c>
      <c r="FV73" s="286">
        <f t="shared" si="50"/>
        <v>0</v>
      </c>
      <c r="FW73" s="230">
        <f>IF(P73="課税事業者（一般課税）",INT(CF73*10/110),0)</f>
        <v>0</v>
      </c>
      <c r="FX73" s="284">
        <f t="shared" si="51"/>
        <v>0</v>
      </c>
      <c r="FY73" s="340">
        <f>IF(P73="課税事業者（一般課税）",INT(CT73*10/110)+INT(CU73*10/110),0)</f>
        <v>0</v>
      </c>
      <c r="FZ73" s="282">
        <f t="shared" si="172"/>
        <v>0</v>
      </c>
      <c r="GA73" s="230">
        <f>IF(P73="課税事業者（一般課税）",INT(DF73*10/110),0)</f>
        <v>0</v>
      </c>
      <c r="GB73" s="284">
        <f t="shared" si="53"/>
        <v>0</v>
      </c>
      <c r="GC73" s="353">
        <f>IF(P73="課税事業者（一般課税）",INT(DP73*10/110),0)</f>
        <v>0</v>
      </c>
      <c r="GD73" s="282">
        <f t="shared" si="54"/>
        <v>0</v>
      </c>
      <c r="GE73" s="230">
        <f>IF(P73="課税事業者（一般課税）",INT(DZ73*10/110),0)</f>
        <v>0</v>
      </c>
      <c r="GF73" s="286">
        <f t="shared" si="55"/>
        <v>0</v>
      </c>
      <c r="GG73" s="353">
        <f>IF(P73="課税事業者（一般課税）",INT(EJ73*10/110),0)</f>
        <v>0</v>
      </c>
      <c r="GH73" s="286">
        <f t="shared" si="56"/>
        <v>0</v>
      </c>
      <c r="GI73" s="285">
        <f t="shared" si="173"/>
        <v>0</v>
      </c>
      <c r="GJ73" s="282">
        <f t="shared" si="174"/>
        <v>0</v>
      </c>
      <c r="GK73" s="230">
        <f>IF(P73="課税事業者（一般課税）",INT(FC73*10/110),0)</f>
        <v>0</v>
      </c>
      <c r="GL73" s="288">
        <f t="shared" si="58"/>
        <v>0</v>
      </c>
      <c r="GM73" s="694"/>
    </row>
    <row r="74" spans="1:195" ht="20.100000000000001" customHeight="1">
      <c r="A74" s="668"/>
      <c r="B74" s="522"/>
      <c r="C74" s="669"/>
      <c r="D74" s="673"/>
      <c r="E74" s="322" t="s">
        <v>135</v>
      </c>
      <c r="F74" s="675"/>
      <c r="G74" s="770"/>
      <c r="H74" s="497"/>
      <c r="I74" s="697"/>
      <c r="J74" s="699"/>
      <c r="K74" s="552"/>
      <c r="L74" s="541"/>
      <c r="M74" s="554"/>
      <c r="N74" s="447" t="e">
        <f t="shared" si="14"/>
        <v>#DIV/0!</v>
      </c>
      <c r="O74" s="690"/>
      <c r="P74" s="537"/>
      <c r="Q74" s="537"/>
      <c r="R74" s="91"/>
      <c r="S74" s="80" t="str">
        <f>IF(U74="","",VLOOKUP(L73,'リスト（けさない）'!$X$3:$Y$29,2,0))</f>
        <v/>
      </c>
      <c r="T74" s="75">
        <f t="shared" si="130"/>
        <v>0</v>
      </c>
      <c r="U74" s="91"/>
      <c r="V74" s="81">
        <f t="shared" si="178"/>
        <v>0</v>
      </c>
      <c r="W74" s="79"/>
      <c r="X74" s="85">
        <f t="shared" si="131"/>
        <v>0</v>
      </c>
      <c r="Y74" s="83">
        <f t="shared" si="179"/>
        <v>0</v>
      </c>
      <c r="Z74" s="394">
        <f>IF(Q73="初 年 度",Y74,0)</f>
        <v>0</v>
      </c>
      <c r="AA74" s="439">
        <f>IF(Q73="次 年 度",Y74,0)</f>
        <v>0</v>
      </c>
      <c r="AB74" s="475"/>
      <c r="AC74" s="126" t="s">
        <v>208</v>
      </c>
      <c r="AD74" s="75">
        <f t="shared" si="132"/>
        <v>0</v>
      </c>
      <c r="AE74" s="424"/>
      <c r="AF74" s="388"/>
      <c r="AG74" s="91"/>
      <c r="AH74" s="94">
        <f t="shared" si="133"/>
        <v>0</v>
      </c>
      <c r="AI74" s="96">
        <f>IF(AG73&gt;0,INT((AG74-FM74)/2),AF74-FM74)</f>
        <v>0</v>
      </c>
      <c r="AJ74" s="96">
        <f>IF(Q73="初 年 度",AI74,0)</f>
        <v>0</v>
      </c>
      <c r="AK74" s="99">
        <f>IF(Q73="次 年 度",AI74,0)</f>
        <v>0</v>
      </c>
      <c r="AL74" s="91"/>
      <c r="AM74" s="81" t="str">
        <f>IF(AO74="","",VLOOKUP(L73,'リスト（けさない）'!$AA$3:$AB$29,2,0))</f>
        <v/>
      </c>
      <c r="AN74" s="94">
        <f t="shared" si="134"/>
        <v>0</v>
      </c>
      <c r="AO74" s="424"/>
      <c r="AP74" s="106">
        <f t="shared" si="180"/>
        <v>0</v>
      </c>
      <c r="AQ74" s="91"/>
      <c r="AR74" s="110">
        <f t="shared" si="135"/>
        <v>0</v>
      </c>
      <c r="AS74" s="334">
        <f t="shared" si="67"/>
        <v>0</v>
      </c>
      <c r="AT74" s="334">
        <f>IF(Q73="初 年 度",AS74,0)</f>
        <v>0</v>
      </c>
      <c r="AU74" s="337">
        <f>IF(Q73="次 年 度",AS74,0)</f>
        <v>0</v>
      </c>
      <c r="AV74" s="475"/>
      <c r="AW74" s="126" t="s">
        <v>208</v>
      </c>
      <c r="AX74" s="94">
        <f t="shared" si="136"/>
        <v>0</v>
      </c>
      <c r="AY74" s="101"/>
      <c r="AZ74" s="370"/>
      <c r="BA74" s="91"/>
      <c r="BB74" s="96">
        <f t="shared" si="137"/>
        <v>0</v>
      </c>
      <c r="BC74" s="80">
        <f t="shared" si="61"/>
        <v>0</v>
      </c>
      <c r="BD74" s="83">
        <f>IF(Q73="初 年 度",BC74,0)</f>
        <v>0</v>
      </c>
      <c r="BE74" s="120">
        <f>IF(Q73="次 年 度",BC74,0)</f>
        <v>0</v>
      </c>
      <c r="BF74" s="475"/>
      <c r="BG74" s="126" t="s">
        <v>208</v>
      </c>
      <c r="BH74" s="94">
        <f t="shared" si="138"/>
        <v>0</v>
      </c>
      <c r="BI74" s="101"/>
      <c r="BJ74" s="370"/>
      <c r="BK74" s="91"/>
      <c r="BL74" s="94">
        <f t="shared" si="139"/>
        <v>0</v>
      </c>
      <c r="BM74" s="83">
        <f t="shared" si="68"/>
        <v>0</v>
      </c>
      <c r="BN74" s="83">
        <f>IF(Q73="初 年 度",BM74,0)</f>
        <v>0</v>
      </c>
      <c r="BO74" s="120">
        <f>IF(Q73="次 年 度",BM74,0)</f>
        <v>0</v>
      </c>
      <c r="BP74" s="475"/>
      <c r="BQ74" s="126" t="s">
        <v>208</v>
      </c>
      <c r="BR74" s="94">
        <f t="shared" si="140"/>
        <v>0</v>
      </c>
      <c r="BS74" s="101"/>
      <c r="BT74" s="370"/>
      <c r="BU74" s="91"/>
      <c r="BV74" s="94">
        <f t="shared" si="141"/>
        <v>0</v>
      </c>
      <c r="BW74" s="83">
        <f t="shared" si="69"/>
        <v>0</v>
      </c>
      <c r="BX74" s="83">
        <f>IF(Q73="初 年 度",BW74,0)</f>
        <v>0</v>
      </c>
      <c r="BY74" s="120">
        <f>IF(Q73="次 年 度",BW74,0)</f>
        <v>0</v>
      </c>
      <c r="BZ74" s="475"/>
      <c r="CA74" s="126" t="s">
        <v>208</v>
      </c>
      <c r="CB74" s="94">
        <f t="shared" si="142"/>
        <v>0</v>
      </c>
      <c r="CC74" s="101"/>
      <c r="CD74" s="370"/>
      <c r="CE74" s="91"/>
      <c r="CF74" s="96">
        <f t="shared" si="143"/>
        <v>0</v>
      </c>
      <c r="CG74" s="83">
        <f t="shared" si="62"/>
        <v>0</v>
      </c>
      <c r="CH74" s="83">
        <f>IF(Q73="初 年 度",CG74,0)</f>
        <v>0</v>
      </c>
      <c r="CI74" s="120">
        <f>IF(Q73="次 年 度",CG74,0)</f>
        <v>0</v>
      </c>
      <c r="CJ74" s="69">
        <f t="shared" si="144"/>
        <v>0</v>
      </c>
      <c r="CK74" s="81">
        <f t="shared" si="145"/>
        <v>0</v>
      </c>
      <c r="CL74" s="81">
        <f t="shared" si="146"/>
        <v>0</v>
      </c>
      <c r="CM74" s="85">
        <f t="shared" si="147"/>
        <v>0</v>
      </c>
      <c r="CN74" s="81">
        <f t="shared" si="148"/>
        <v>0</v>
      </c>
      <c r="CO74" s="132">
        <f t="shared" si="149"/>
        <v>0</v>
      </c>
      <c r="CP74" s="475"/>
      <c r="CQ74" s="80" t="str">
        <f>IF(CS74="","",VLOOKUP(L73,'リスト（けさない）'!$AD$3:$AE$29,2,0))</f>
        <v/>
      </c>
      <c r="CR74" s="75">
        <f t="shared" si="150"/>
        <v>0</v>
      </c>
      <c r="CS74" s="101"/>
      <c r="CT74" s="81">
        <f t="shared" si="151"/>
        <v>0</v>
      </c>
      <c r="CU74" s="91"/>
      <c r="CV74" s="81">
        <f t="shared" si="152"/>
        <v>0</v>
      </c>
      <c r="CW74" s="80">
        <f t="shared" si="70"/>
        <v>0</v>
      </c>
      <c r="CX74" s="83">
        <f>IF(Q73="初 年 度",CW74,0)</f>
        <v>0</v>
      </c>
      <c r="CY74" s="120">
        <f>IF(Q73="次 年 度",CW74,0)</f>
        <v>0</v>
      </c>
      <c r="CZ74" s="475"/>
      <c r="DA74" s="126" t="s">
        <v>208</v>
      </c>
      <c r="DB74" s="75">
        <f t="shared" si="153"/>
        <v>0</v>
      </c>
      <c r="DC74" s="101"/>
      <c r="DD74" s="370"/>
      <c r="DE74" s="91"/>
      <c r="DF74" s="96">
        <f t="shared" si="154"/>
        <v>0</v>
      </c>
      <c r="DG74" s="83">
        <f t="shared" si="64"/>
        <v>0</v>
      </c>
      <c r="DH74" s="83">
        <f>IF(Q73="初 年 度",DG74,0)</f>
        <v>0</v>
      </c>
      <c r="DI74" s="120">
        <f>IF(Q73="次 年 度",DG74,0)</f>
        <v>0</v>
      </c>
      <c r="DJ74" s="475"/>
      <c r="DK74" s="126" t="s">
        <v>208</v>
      </c>
      <c r="DL74" s="75">
        <f t="shared" si="155"/>
        <v>0</v>
      </c>
      <c r="DM74" s="101"/>
      <c r="DN74" s="370"/>
      <c r="DO74" s="91"/>
      <c r="DP74" s="94">
        <f t="shared" si="156"/>
        <v>0</v>
      </c>
      <c r="DQ74" s="83">
        <f t="shared" si="71"/>
        <v>0</v>
      </c>
      <c r="DR74" s="83">
        <f>IF(Q73="初 年 度",DQ74,0)</f>
        <v>0</v>
      </c>
      <c r="DS74" s="120">
        <f>IF(Q73="次 年 度",DQ74,0)</f>
        <v>0</v>
      </c>
      <c r="DT74" s="475"/>
      <c r="DU74" s="126" t="s">
        <v>208</v>
      </c>
      <c r="DV74" s="75">
        <f t="shared" si="157"/>
        <v>0</v>
      </c>
      <c r="DW74" s="101"/>
      <c r="DX74" s="370"/>
      <c r="DY74" s="91"/>
      <c r="DZ74" s="96">
        <f t="shared" si="158"/>
        <v>0</v>
      </c>
      <c r="EA74" s="83">
        <f t="shared" si="65"/>
        <v>0</v>
      </c>
      <c r="EB74" s="83">
        <f>IF(Q73="初 年 度",EA74,0)</f>
        <v>0</v>
      </c>
      <c r="EC74" s="120">
        <f>IF(Q73="次 年 度",EA74,0)</f>
        <v>0</v>
      </c>
      <c r="ED74" s="475"/>
      <c r="EE74" s="126" t="s">
        <v>208</v>
      </c>
      <c r="EF74" s="75">
        <f t="shared" si="159"/>
        <v>0</v>
      </c>
      <c r="EG74" s="101"/>
      <c r="EH74" s="370"/>
      <c r="EI74" s="91"/>
      <c r="EJ74" s="94">
        <f t="shared" si="160"/>
        <v>0</v>
      </c>
      <c r="EK74" s="83">
        <f t="shared" si="72"/>
        <v>0</v>
      </c>
      <c r="EL74" s="83">
        <f>IF(Q73="初 年 度",EK74,0)</f>
        <v>0</v>
      </c>
      <c r="EM74" s="120">
        <f>IF(Q73="次 年 度",EK74,0)</f>
        <v>0</v>
      </c>
      <c r="EN74" s="69">
        <f t="shared" si="161"/>
        <v>0</v>
      </c>
      <c r="EO74" s="83">
        <f t="shared" si="188"/>
        <v>0</v>
      </c>
      <c r="EP74" s="85">
        <f t="shared" si="162"/>
        <v>0</v>
      </c>
      <c r="EQ74" s="85">
        <f t="shared" si="163"/>
        <v>0</v>
      </c>
      <c r="ER74" s="85">
        <f t="shared" si="164"/>
        <v>0</v>
      </c>
      <c r="ES74" s="119">
        <f t="shared" si="165"/>
        <v>0</v>
      </c>
      <c r="ET74" s="138">
        <f t="shared" si="181"/>
        <v>0</v>
      </c>
      <c r="EU74" s="123">
        <f t="shared" si="182"/>
        <v>0</v>
      </c>
      <c r="EV74" s="85">
        <f t="shared" si="183"/>
        <v>0</v>
      </c>
      <c r="EW74" s="85">
        <f t="shared" si="184"/>
        <v>0</v>
      </c>
      <c r="EX74" s="83">
        <f t="shared" si="185"/>
        <v>0</v>
      </c>
      <c r="EY74" s="130">
        <f t="shared" si="186"/>
        <v>0</v>
      </c>
      <c r="EZ74" s="71">
        <f>IF(L73="ブルーベリー（普通栽培）",0,220)</f>
        <v>220</v>
      </c>
      <c r="FA74" s="80">
        <f>IF(L73="ブルーベリー（普通栽培）",0,T74+AD74+AN74)</f>
        <v>0</v>
      </c>
      <c r="FB74" s="83">
        <f>IF(L73="ブルーベリー（普通栽培）",0,U74+AE74+AO74)</f>
        <v>0</v>
      </c>
      <c r="FC74" s="83">
        <f t="shared" si="166"/>
        <v>0</v>
      </c>
      <c r="FD74" s="83">
        <f t="shared" si="128"/>
        <v>0</v>
      </c>
      <c r="FE74" s="117">
        <f>IF(Q73="初 年 度",FC74-GK74,0)</f>
        <v>0</v>
      </c>
      <c r="FF74" s="118">
        <f>IF(Q73="次 年 度",FC74-GK74,0)</f>
        <v>0</v>
      </c>
      <c r="FG74" s="138">
        <f t="shared" si="167"/>
        <v>0</v>
      </c>
      <c r="FH74" s="85">
        <f t="shared" si="168"/>
        <v>0</v>
      </c>
      <c r="FI74" s="85">
        <f t="shared" si="169"/>
        <v>0</v>
      </c>
      <c r="FJ74" s="132">
        <f t="shared" si="170"/>
        <v>0</v>
      </c>
      <c r="FK74" s="314">
        <f>IF(P73="課税事業者（一般課税）",INT(V74*10/110)+INT(W74*10/110),0)</f>
        <v>0</v>
      </c>
      <c r="FL74" s="93">
        <f t="shared" si="187"/>
        <v>0</v>
      </c>
      <c r="FM74" s="103">
        <f>IF(P73="課税事業者（一般課税）",INT(AG74*0.0909090909090909),0)</f>
        <v>0</v>
      </c>
      <c r="FN74" s="341">
        <f t="shared" si="46"/>
        <v>0</v>
      </c>
      <c r="FO74" s="350">
        <f>IF(P73="課税事業者（一般課税）",INT(AP74*10/110)+INT(AQ74*10/110),0)</f>
        <v>0</v>
      </c>
      <c r="FP74" s="116">
        <f t="shared" si="171"/>
        <v>0</v>
      </c>
      <c r="FQ74" s="347">
        <f>IF(P73="課税事業者（一般課税）",INT(BA74*10/110),0)</f>
        <v>0</v>
      </c>
      <c r="FR74" s="93">
        <f t="shared" si="48"/>
        <v>0</v>
      </c>
      <c r="FS74" s="355">
        <f>IF(P73="課税事業者（一般課税）",INT(BL74*10/110),0)</f>
        <v>0</v>
      </c>
      <c r="FT74" s="104">
        <f t="shared" si="49"/>
        <v>0</v>
      </c>
      <c r="FU74" s="355">
        <f>IF(P73="課税事業者（一般課税）",INT(BV74*10/110),0)</f>
        <v>0</v>
      </c>
      <c r="FV74" s="116">
        <f t="shared" si="50"/>
        <v>0</v>
      </c>
      <c r="FW74" s="355">
        <f>IF(P73="課税事業者（一般課税）",INT(CF74*10/110),0)</f>
        <v>0</v>
      </c>
      <c r="FX74" s="104">
        <f t="shared" si="51"/>
        <v>0</v>
      </c>
      <c r="FY74" s="347">
        <f>IF(P73="課税事業者（一般課税）",INT(CT74*10/110)+INT(CU74*10/110),0)</f>
        <v>0</v>
      </c>
      <c r="FZ74" s="93">
        <f t="shared" si="172"/>
        <v>0</v>
      </c>
      <c r="GA74" s="355">
        <f>IF(P73="課税事業者（一般課税）",INT(DF74*10/110),0)</f>
        <v>0</v>
      </c>
      <c r="GB74" s="104">
        <f t="shared" si="53"/>
        <v>0</v>
      </c>
      <c r="GC74" s="354">
        <f>IF(P73="課税事業者（一般課税）",INT(DL74*10/110),0)</f>
        <v>0</v>
      </c>
      <c r="GD74" s="93">
        <f t="shared" si="54"/>
        <v>0</v>
      </c>
      <c r="GE74" s="355">
        <f>IF(P73="課税事業者（一般課税）",INT(DZ74*10/110),0)</f>
        <v>0</v>
      </c>
      <c r="GF74" s="116">
        <f t="shared" si="55"/>
        <v>0</v>
      </c>
      <c r="GG74" s="354">
        <f>IF(P73="課税事業者（一般課税）",INT(EJ74*10/110),0)</f>
        <v>0</v>
      </c>
      <c r="GH74" s="116">
        <f t="shared" si="56"/>
        <v>0</v>
      </c>
      <c r="GI74" s="114">
        <f t="shared" si="173"/>
        <v>0</v>
      </c>
      <c r="GJ74" s="93">
        <f t="shared" si="174"/>
        <v>0</v>
      </c>
      <c r="GK74" s="355">
        <f>IF(P73="課税事業者（一般課税）",INT(FC74*10/110),0)</f>
        <v>0</v>
      </c>
      <c r="GL74" s="139">
        <f t="shared" si="58"/>
        <v>0</v>
      </c>
      <c r="GM74" s="695"/>
    </row>
    <row r="75" spans="1:195" ht="20.100000000000001" customHeight="1">
      <c r="A75" s="667" t="str">
        <f t="shared" ref="A75" si="202">+A73</f>
        <v>北海道</v>
      </c>
      <c r="B75" s="521"/>
      <c r="C75" s="629">
        <f t="shared" si="59"/>
        <v>31</v>
      </c>
      <c r="D75" s="685"/>
      <c r="E75" s="317" t="s">
        <v>253</v>
      </c>
      <c r="F75" s="680"/>
      <c r="G75" s="767">
        <f>+'申請用入力(①本体) '!G75:G76</f>
        <v>0</v>
      </c>
      <c r="H75" s="697"/>
      <c r="I75" s="543"/>
      <c r="J75" s="698"/>
      <c r="K75" s="701"/>
      <c r="L75" s="683"/>
      <c r="M75" s="761"/>
      <c r="N75" s="448" t="e">
        <f t="shared" si="14"/>
        <v>#DIV/0!</v>
      </c>
      <c r="O75" s="689" t="str">
        <f>IF(L75="","",VLOOKUP(L75,'リスト（けさない）'!$Q$3:$R$29,2,0))</f>
        <v/>
      </c>
      <c r="P75" s="700"/>
      <c r="Q75" s="700"/>
      <c r="R75" s="473"/>
      <c r="S75" s="251" t="str">
        <f>IF(U75="","",VLOOKUP(L75,'リスト（けさない）'!$X$3:$Y$29,2,0))</f>
        <v/>
      </c>
      <c r="T75" s="243">
        <f t="shared" si="130"/>
        <v>0</v>
      </c>
      <c r="U75" s="255"/>
      <c r="V75" s="245">
        <f t="shared" si="178"/>
        <v>0</v>
      </c>
      <c r="W75" s="246"/>
      <c r="X75" s="247">
        <f t="shared" si="131"/>
        <v>0</v>
      </c>
      <c r="Y75" s="253">
        <f t="shared" si="179"/>
        <v>0</v>
      </c>
      <c r="Z75" s="332">
        <f>IF(Q75="初 年 度",Y75,0)</f>
        <v>0</v>
      </c>
      <c r="AA75" s="438">
        <f>IF(Q75="次 年 度",Y75,0)</f>
        <v>0</v>
      </c>
      <c r="AB75" s="476"/>
      <c r="AC75" s="124" t="s">
        <v>133</v>
      </c>
      <c r="AD75" s="243">
        <f t="shared" si="132"/>
        <v>0</v>
      </c>
      <c r="AE75" s="425"/>
      <c r="AF75" s="388"/>
      <c r="AG75" s="255"/>
      <c r="AH75" s="248">
        <f t="shared" si="133"/>
        <v>0</v>
      </c>
      <c r="AI75" s="339">
        <f>IF(AG75&gt;0,INT((AG75-FM75)/2),AF75-FM75)</f>
        <v>0</v>
      </c>
      <c r="AJ75" s="335">
        <f>IF(Q75="初 年 度",AI75,0)</f>
        <v>0</v>
      </c>
      <c r="AK75" s="336">
        <f>IF(Q75="次 年 度",AI75,0)</f>
        <v>0</v>
      </c>
      <c r="AL75" s="473"/>
      <c r="AM75" s="245" t="str">
        <f>IF(AO75="","",VLOOKUP(L75,'リスト（けさない）'!$AA$3:$AB$29,2,0))</f>
        <v/>
      </c>
      <c r="AN75" s="248">
        <f t="shared" si="134"/>
        <v>0</v>
      </c>
      <c r="AO75" s="425"/>
      <c r="AP75" s="257">
        <f t="shared" si="180"/>
        <v>0</v>
      </c>
      <c r="AQ75" s="255"/>
      <c r="AR75" s="258">
        <f t="shared" si="135"/>
        <v>0</v>
      </c>
      <c r="AS75" s="338">
        <f t="shared" si="67"/>
        <v>0</v>
      </c>
      <c r="AT75" s="332">
        <f>IF(Q75="初 年 度",AS75,0)</f>
        <v>0</v>
      </c>
      <c r="AU75" s="333">
        <f>IF(Q75="次 年 度",AS75,0)</f>
        <v>0</v>
      </c>
      <c r="AV75" s="476"/>
      <c r="AW75" s="124" t="s">
        <v>208</v>
      </c>
      <c r="AX75" s="248">
        <f t="shared" si="136"/>
        <v>0</v>
      </c>
      <c r="AY75" s="244"/>
      <c r="AZ75" s="369"/>
      <c r="BA75" s="255"/>
      <c r="BB75" s="254">
        <f t="shared" si="137"/>
        <v>0</v>
      </c>
      <c r="BC75" s="338">
        <f t="shared" si="61"/>
        <v>0</v>
      </c>
      <c r="BD75" s="332">
        <f>IF(Q75="初 年 度",BC75,0)</f>
        <v>0</v>
      </c>
      <c r="BE75" s="333">
        <f>IF(Q75="次 年 度",BC75,0)</f>
        <v>0</v>
      </c>
      <c r="BF75" s="476"/>
      <c r="BG75" s="124" t="s">
        <v>208</v>
      </c>
      <c r="BH75" s="248">
        <f t="shared" si="138"/>
        <v>0</v>
      </c>
      <c r="BI75" s="244"/>
      <c r="BJ75" s="369"/>
      <c r="BK75" s="255"/>
      <c r="BL75" s="248">
        <f t="shared" si="139"/>
        <v>0</v>
      </c>
      <c r="BM75" s="339">
        <f t="shared" si="68"/>
        <v>0</v>
      </c>
      <c r="BN75" s="335">
        <f>IF(Q75="初 年 度",BM75,0)</f>
        <v>0</v>
      </c>
      <c r="BO75" s="336">
        <f>IF(Q75="次 年 度",BM75,0)</f>
        <v>0</v>
      </c>
      <c r="BP75" s="476"/>
      <c r="BQ75" s="124" t="s">
        <v>208</v>
      </c>
      <c r="BR75" s="248">
        <f t="shared" si="140"/>
        <v>0</v>
      </c>
      <c r="BS75" s="244"/>
      <c r="BT75" s="369"/>
      <c r="BU75" s="88"/>
      <c r="BV75" s="95">
        <f t="shared" si="141"/>
        <v>0</v>
      </c>
      <c r="BW75" s="339">
        <f t="shared" si="69"/>
        <v>0</v>
      </c>
      <c r="BX75" s="335">
        <f>IF(Q75="初 年 度",BW75,0)</f>
        <v>0</v>
      </c>
      <c r="BY75" s="336">
        <f>IF(Q75="次 年 度",BW75,0)</f>
        <v>0</v>
      </c>
      <c r="BZ75" s="476"/>
      <c r="CA75" s="124" t="s">
        <v>208</v>
      </c>
      <c r="CB75" s="248">
        <f t="shared" si="142"/>
        <v>0</v>
      </c>
      <c r="CC75" s="244"/>
      <c r="CD75" s="369"/>
      <c r="CE75" s="255"/>
      <c r="CF75" s="254">
        <f t="shared" si="143"/>
        <v>0</v>
      </c>
      <c r="CG75" s="338">
        <f t="shared" si="62"/>
        <v>0</v>
      </c>
      <c r="CH75" s="332">
        <f>IF(Q75="初 年 度",CG75,0)</f>
        <v>0</v>
      </c>
      <c r="CI75" s="333">
        <f>IF(Q75="次 年 度",CG75,0)</f>
        <v>0</v>
      </c>
      <c r="CJ75" s="256">
        <f t="shared" si="144"/>
        <v>0</v>
      </c>
      <c r="CK75" s="245">
        <f t="shared" si="145"/>
        <v>0</v>
      </c>
      <c r="CL75" s="245">
        <f t="shared" si="146"/>
        <v>0</v>
      </c>
      <c r="CM75" s="247">
        <f t="shared" si="147"/>
        <v>0</v>
      </c>
      <c r="CN75" s="245">
        <f t="shared" si="148"/>
        <v>0</v>
      </c>
      <c r="CO75" s="266">
        <f t="shared" si="149"/>
        <v>0</v>
      </c>
      <c r="CP75" s="476"/>
      <c r="CQ75" s="251" t="str">
        <f>IF(CS75="","",VLOOKUP(L75,'リスト（けさない）'!$AD$3:$AE$29,2,0))</f>
        <v/>
      </c>
      <c r="CR75" s="243">
        <f t="shared" si="150"/>
        <v>0</v>
      </c>
      <c r="CS75" s="244"/>
      <c r="CT75" s="245">
        <f t="shared" si="151"/>
        <v>0</v>
      </c>
      <c r="CU75" s="255"/>
      <c r="CV75" s="245">
        <f t="shared" si="152"/>
        <v>0</v>
      </c>
      <c r="CW75" s="339">
        <f t="shared" si="70"/>
        <v>0</v>
      </c>
      <c r="CX75" s="335">
        <f>IF(Q75="初 年 度",CW75,0)</f>
        <v>0</v>
      </c>
      <c r="CY75" s="336">
        <f>IF(Q75="次 年 度",CW75,0)</f>
        <v>0</v>
      </c>
      <c r="CZ75" s="476"/>
      <c r="DA75" s="124" t="s">
        <v>133</v>
      </c>
      <c r="DB75" s="243">
        <f t="shared" si="153"/>
        <v>0</v>
      </c>
      <c r="DC75" s="244"/>
      <c r="DD75" s="369"/>
      <c r="DE75" s="255"/>
      <c r="DF75" s="254">
        <f t="shared" si="154"/>
        <v>0</v>
      </c>
      <c r="DG75" s="338">
        <f t="shared" si="64"/>
        <v>0</v>
      </c>
      <c r="DH75" s="332">
        <f>IF(Q75="初 年 度",DG75,0)</f>
        <v>0</v>
      </c>
      <c r="DI75" s="333">
        <f>IF(Q75="次 年 度",DG75,0)</f>
        <v>0</v>
      </c>
      <c r="DJ75" s="476"/>
      <c r="DK75" s="458" t="s">
        <v>133</v>
      </c>
      <c r="DL75" s="243">
        <f t="shared" si="155"/>
        <v>0</v>
      </c>
      <c r="DM75" s="244"/>
      <c r="DN75" s="369"/>
      <c r="DO75" s="255"/>
      <c r="DP75" s="248">
        <f t="shared" si="156"/>
        <v>0</v>
      </c>
      <c r="DQ75" s="339">
        <f t="shared" si="71"/>
        <v>0</v>
      </c>
      <c r="DR75" s="335">
        <f>IF(Q75="初 年 度",DQ75,0)</f>
        <v>0</v>
      </c>
      <c r="DS75" s="336">
        <f>IF(Q75="次 年 度",DQ75,0)</f>
        <v>0</v>
      </c>
      <c r="DT75" s="476"/>
      <c r="DU75" s="458" t="s">
        <v>133</v>
      </c>
      <c r="DV75" s="243">
        <f t="shared" si="157"/>
        <v>0</v>
      </c>
      <c r="DW75" s="244"/>
      <c r="DX75" s="369"/>
      <c r="DY75" s="255"/>
      <c r="DZ75" s="254">
        <f t="shared" si="158"/>
        <v>0</v>
      </c>
      <c r="EA75" s="338">
        <f t="shared" si="65"/>
        <v>0</v>
      </c>
      <c r="EB75" s="332">
        <f>IF(Q75="初 年 度",EA75,0)</f>
        <v>0</v>
      </c>
      <c r="EC75" s="333">
        <f>IF(Q75="次 年 度",EA75,0)</f>
        <v>0</v>
      </c>
      <c r="ED75" s="476"/>
      <c r="EE75" s="458" t="s">
        <v>133</v>
      </c>
      <c r="EF75" s="243">
        <f t="shared" si="159"/>
        <v>0</v>
      </c>
      <c r="EG75" s="244"/>
      <c r="EH75" s="369"/>
      <c r="EI75" s="255"/>
      <c r="EJ75" s="248">
        <f t="shared" si="160"/>
        <v>0</v>
      </c>
      <c r="EK75" s="339">
        <f t="shared" si="72"/>
        <v>0</v>
      </c>
      <c r="EL75" s="335">
        <f>IF(Q75="初 年 度",EK75,0)</f>
        <v>0</v>
      </c>
      <c r="EM75" s="336">
        <f>IF(Q75="次 年 度",EK75,0)</f>
        <v>0</v>
      </c>
      <c r="EN75" s="256">
        <f t="shared" si="161"/>
        <v>0</v>
      </c>
      <c r="EO75" s="247">
        <f t="shared" si="188"/>
        <v>0</v>
      </c>
      <c r="EP75" s="247">
        <f t="shared" si="162"/>
        <v>0</v>
      </c>
      <c r="EQ75" s="247">
        <f t="shared" si="163"/>
        <v>0</v>
      </c>
      <c r="ER75" s="247">
        <f t="shared" si="164"/>
        <v>0</v>
      </c>
      <c r="ES75" s="259">
        <f t="shared" si="165"/>
        <v>0</v>
      </c>
      <c r="ET75" s="272">
        <f t="shared" si="181"/>
        <v>0</v>
      </c>
      <c r="EU75" s="264">
        <f t="shared" si="182"/>
        <v>0</v>
      </c>
      <c r="EV75" s="247">
        <f t="shared" si="183"/>
        <v>0</v>
      </c>
      <c r="EW75" s="247">
        <f t="shared" si="184"/>
        <v>0</v>
      </c>
      <c r="EX75" s="251">
        <f t="shared" si="185"/>
        <v>0</v>
      </c>
      <c r="EY75" s="268">
        <f t="shared" si="186"/>
        <v>0</v>
      </c>
      <c r="EZ75" s="383">
        <f>IF(L75="ブルーベリー（普通栽培）",0,220)</f>
        <v>220</v>
      </c>
      <c r="FA75" s="247">
        <f>IF(L75="ブルーベリー（普通栽培）",0,T75+AD75+AN75)</f>
        <v>0</v>
      </c>
      <c r="FB75" s="247">
        <f>IF(L75="ブルーベリー（普通栽培）",0,U75+AE75+AO75)</f>
        <v>0</v>
      </c>
      <c r="FC75" s="253">
        <f t="shared" si="166"/>
        <v>0</v>
      </c>
      <c r="FD75" s="253">
        <f t="shared" si="128"/>
        <v>0</v>
      </c>
      <c r="FE75" s="247">
        <f>IF(Q75="初 年 度",FC75-GK75,0)</f>
        <v>0</v>
      </c>
      <c r="FF75" s="259">
        <f>IF(Q75="次 年 度",FC75-GK75,0)</f>
        <v>0</v>
      </c>
      <c r="FG75" s="135">
        <f t="shared" si="167"/>
        <v>0</v>
      </c>
      <c r="FH75" s="82">
        <f t="shared" si="168"/>
        <v>0</v>
      </c>
      <c r="FI75" s="82">
        <f t="shared" si="169"/>
        <v>0</v>
      </c>
      <c r="FJ75" s="129">
        <f t="shared" si="170"/>
        <v>0</v>
      </c>
      <c r="FK75" s="228">
        <f>IF(P75="課税事業者（一般課税）",INT(V75*10/110)+INT(W75*10/110),0)</f>
        <v>0</v>
      </c>
      <c r="FL75" s="277">
        <f t="shared" si="187"/>
        <v>0</v>
      </c>
      <c r="FM75" s="278">
        <f>IF(P75="課税事業者（一般課税）",INT(AG75*0.0909090909090909),0)</f>
        <v>0</v>
      </c>
      <c r="FN75" s="342">
        <f t="shared" si="46"/>
        <v>0</v>
      </c>
      <c r="FO75" s="232">
        <f>IF(P75="課税事業者（一般課税）",INT(AP75*10/110)+INT(AQ75*10/110),0)</f>
        <v>0</v>
      </c>
      <c r="FP75" s="281">
        <f t="shared" si="171"/>
        <v>0</v>
      </c>
      <c r="FQ75" s="340">
        <f>IF(P75="課税事業者（一般課税）",INT(BA75*10/110),0)</f>
        <v>0</v>
      </c>
      <c r="FR75" s="277">
        <f t="shared" si="48"/>
        <v>0</v>
      </c>
      <c r="FS75" s="230">
        <f>IF(P75="課税事業者（一般課税）",INT(BL75*10/110),0)</f>
        <v>0</v>
      </c>
      <c r="FT75" s="279">
        <f t="shared" si="49"/>
        <v>0</v>
      </c>
      <c r="FU75" s="230">
        <f>IF(P75="課税事業者（一般課税）",INT(BV75*10/110),0)</f>
        <v>0</v>
      </c>
      <c r="FV75" s="281">
        <f t="shared" si="50"/>
        <v>0</v>
      </c>
      <c r="FW75" s="230">
        <f>IF(P75="課税事業者（一般課税）",INT(CF75*10/110),0)</f>
        <v>0</v>
      </c>
      <c r="FX75" s="279">
        <f t="shared" si="51"/>
        <v>0</v>
      </c>
      <c r="FY75" s="340">
        <f>IF(P75="課税事業者（一般課税）",INT(CT75*10/110)+INT(CU75*10/110),0)</f>
        <v>0</v>
      </c>
      <c r="FZ75" s="277">
        <f t="shared" si="172"/>
        <v>0</v>
      </c>
      <c r="GA75" s="230">
        <f>IF(P75="課税事業者（一般課税）",INT(DF75*10/110),0)</f>
        <v>0</v>
      </c>
      <c r="GB75" s="279">
        <f t="shared" si="53"/>
        <v>0</v>
      </c>
      <c r="GC75" s="353">
        <f>IF(P75="課税事業者（一般課税）",INT(DP75*10/110),0)</f>
        <v>0</v>
      </c>
      <c r="GD75" s="277">
        <f t="shared" si="54"/>
        <v>0</v>
      </c>
      <c r="GE75" s="230">
        <f>IF(P75="課税事業者（一般課税）",INT(DZ75*10/110),0)</f>
        <v>0</v>
      </c>
      <c r="GF75" s="281">
        <f t="shared" si="55"/>
        <v>0</v>
      </c>
      <c r="GG75" s="353">
        <f>IF(P75="課税事業者（一般課税）",INT(EJ75*10/110),0)</f>
        <v>0</v>
      </c>
      <c r="GH75" s="281">
        <f t="shared" si="56"/>
        <v>0</v>
      </c>
      <c r="GI75" s="280">
        <f t="shared" si="173"/>
        <v>0</v>
      </c>
      <c r="GJ75" s="277">
        <f t="shared" si="174"/>
        <v>0</v>
      </c>
      <c r="GK75" s="230">
        <f>IF(P75="課税事業者（一般課税）",INT(FC75*10/110),0)</f>
        <v>0</v>
      </c>
      <c r="GL75" s="287">
        <f t="shared" si="58"/>
        <v>0</v>
      </c>
      <c r="GM75" s="694"/>
    </row>
    <row r="76" spans="1:195" ht="20.100000000000001" customHeight="1">
      <c r="A76" s="668"/>
      <c r="B76" s="522"/>
      <c r="C76" s="669"/>
      <c r="D76" s="673"/>
      <c r="E76" s="322" t="s">
        <v>135</v>
      </c>
      <c r="F76" s="675"/>
      <c r="G76" s="770"/>
      <c r="H76" s="497"/>
      <c r="I76" s="697"/>
      <c r="J76" s="699"/>
      <c r="K76" s="552"/>
      <c r="L76" s="541"/>
      <c r="M76" s="554"/>
      <c r="N76" s="447" t="e">
        <f t="shared" si="14"/>
        <v>#DIV/0!</v>
      </c>
      <c r="O76" s="690"/>
      <c r="P76" s="537"/>
      <c r="Q76" s="537"/>
      <c r="R76" s="89"/>
      <c r="S76" s="80" t="str">
        <f>IF(U76="","",VLOOKUP(L75,'リスト（けさない）'!$X$3:$Y$29,2,0))</f>
        <v/>
      </c>
      <c r="T76" s="74">
        <f t="shared" si="130"/>
        <v>0</v>
      </c>
      <c r="U76" s="89"/>
      <c r="V76" s="80">
        <f t="shared" si="178"/>
        <v>0</v>
      </c>
      <c r="W76" s="78"/>
      <c r="X76" s="83">
        <f t="shared" si="131"/>
        <v>0</v>
      </c>
      <c r="Y76" s="83">
        <f t="shared" si="179"/>
        <v>0</v>
      </c>
      <c r="Z76" s="394">
        <f>IF(Q75="初 年 度",Y76,0)</f>
        <v>0</v>
      </c>
      <c r="AA76" s="439">
        <f>IF(Q75="次 年 度",Y76,0)</f>
        <v>0</v>
      </c>
      <c r="AB76" s="477"/>
      <c r="AC76" s="125" t="s">
        <v>133</v>
      </c>
      <c r="AD76" s="74">
        <f t="shared" si="132"/>
        <v>0</v>
      </c>
      <c r="AE76" s="426"/>
      <c r="AF76" s="388"/>
      <c r="AG76" s="89"/>
      <c r="AH76" s="96">
        <f t="shared" si="133"/>
        <v>0</v>
      </c>
      <c r="AI76" s="96">
        <f>IF(AG75&gt;0,INT((AG76-FM76)/2),AF76-FM76)</f>
        <v>0</v>
      </c>
      <c r="AJ76" s="96">
        <f>IF(Q75="初 年 度",AI76,0)</f>
        <v>0</v>
      </c>
      <c r="AK76" s="99">
        <f>IF(Q75="次 年 度",AI76,0)</f>
        <v>0</v>
      </c>
      <c r="AL76" s="89"/>
      <c r="AM76" s="80" t="str">
        <f>IF(AO76="","",VLOOKUP(L75,'リスト（けさない）'!$AA$3:$AB$29,2,0))</f>
        <v/>
      </c>
      <c r="AN76" s="96">
        <f t="shared" si="134"/>
        <v>0</v>
      </c>
      <c r="AO76" s="426"/>
      <c r="AP76" s="107">
        <f t="shared" si="180"/>
        <v>0</v>
      </c>
      <c r="AQ76" s="89"/>
      <c r="AR76" s="111">
        <f t="shared" si="135"/>
        <v>0</v>
      </c>
      <c r="AS76" s="334">
        <f t="shared" si="67"/>
        <v>0</v>
      </c>
      <c r="AT76" s="334">
        <f>IF(Q75="初 年 度",AS76,0)</f>
        <v>0</v>
      </c>
      <c r="AU76" s="337">
        <f>IF(Q75="次 年 度",AS76,0)</f>
        <v>0</v>
      </c>
      <c r="AV76" s="477"/>
      <c r="AW76" s="125" t="s">
        <v>208</v>
      </c>
      <c r="AX76" s="96">
        <f t="shared" si="136"/>
        <v>0</v>
      </c>
      <c r="AY76" s="100"/>
      <c r="AZ76" s="365"/>
      <c r="BA76" s="89"/>
      <c r="BB76" s="96">
        <f t="shared" si="137"/>
        <v>0</v>
      </c>
      <c r="BC76" s="80">
        <f t="shared" si="61"/>
        <v>0</v>
      </c>
      <c r="BD76" s="83">
        <f>IF(Q75="初 年 度",BC76,0)</f>
        <v>0</v>
      </c>
      <c r="BE76" s="120">
        <f>IF(Q75="次 年 度",BC76,0)</f>
        <v>0</v>
      </c>
      <c r="BF76" s="477"/>
      <c r="BG76" s="125" t="s">
        <v>208</v>
      </c>
      <c r="BH76" s="96">
        <f t="shared" si="138"/>
        <v>0</v>
      </c>
      <c r="BI76" s="100"/>
      <c r="BJ76" s="365"/>
      <c r="BK76" s="89"/>
      <c r="BL76" s="96">
        <f t="shared" si="139"/>
        <v>0</v>
      </c>
      <c r="BM76" s="83">
        <f t="shared" si="68"/>
        <v>0</v>
      </c>
      <c r="BN76" s="83">
        <f>IF(Q75="初 年 度",BM76,0)</f>
        <v>0</v>
      </c>
      <c r="BO76" s="120">
        <f>IF(Q75="次 年 度",BM76,0)</f>
        <v>0</v>
      </c>
      <c r="BP76" s="477"/>
      <c r="BQ76" s="125" t="s">
        <v>208</v>
      </c>
      <c r="BR76" s="96">
        <f t="shared" si="140"/>
        <v>0</v>
      </c>
      <c r="BS76" s="100"/>
      <c r="BT76" s="365"/>
      <c r="BU76" s="89"/>
      <c r="BV76" s="96">
        <f t="shared" si="141"/>
        <v>0</v>
      </c>
      <c r="BW76" s="83">
        <f t="shared" si="69"/>
        <v>0</v>
      </c>
      <c r="BX76" s="83">
        <f>IF(Q75="初 年 度",BW76,0)</f>
        <v>0</v>
      </c>
      <c r="BY76" s="120">
        <f>IF(Q75="次 年 度",BW76,0)</f>
        <v>0</v>
      </c>
      <c r="BZ76" s="477"/>
      <c r="CA76" s="125" t="s">
        <v>228</v>
      </c>
      <c r="CB76" s="96">
        <f t="shared" si="142"/>
        <v>0</v>
      </c>
      <c r="CC76" s="100"/>
      <c r="CD76" s="365"/>
      <c r="CE76" s="89"/>
      <c r="CF76" s="96">
        <f t="shared" si="143"/>
        <v>0</v>
      </c>
      <c r="CG76" s="83">
        <f t="shared" si="62"/>
        <v>0</v>
      </c>
      <c r="CH76" s="83">
        <f>IF(Q75="初 年 度",CG76,0)</f>
        <v>0</v>
      </c>
      <c r="CI76" s="120">
        <f>IF(Q75="次 年 度",CG76,0)</f>
        <v>0</v>
      </c>
      <c r="CJ76" s="71">
        <f t="shared" si="144"/>
        <v>0</v>
      </c>
      <c r="CK76" s="80">
        <f t="shared" si="145"/>
        <v>0</v>
      </c>
      <c r="CL76" s="80">
        <f t="shared" si="146"/>
        <v>0</v>
      </c>
      <c r="CM76" s="83">
        <f t="shared" si="147"/>
        <v>0</v>
      </c>
      <c r="CN76" s="80">
        <f t="shared" si="148"/>
        <v>0</v>
      </c>
      <c r="CO76" s="130">
        <f t="shared" si="149"/>
        <v>0</v>
      </c>
      <c r="CP76" s="477"/>
      <c r="CQ76" s="81" t="str">
        <f>IF(CS76="","",VLOOKUP(L75,'リスト（けさない）'!$AD$3:$AE$29,2,0))</f>
        <v/>
      </c>
      <c r="CR76" s="74">
        <f t="shared" si="150"/>
        <v>0</v>
      </c>
      <c r="CS76" s="100"/>
      <c r="CT76" s="80">
        <f t="shared" si="151"/>
        <v>0</v>
      </c>
      <c r="CU76" s="89"/>
      <c r="CV76" s="80">
        <f t="shared" si="152"/>
        <v>0</v>
      </c>
      <c r="CW76" s="80">
        <f t="shared" si="70"/>
        <v>0</v>
      </c>
      <c r="CX76" s="83">
        <f>IF(Q75="初 年 度",CW76,0)</f>
        <v>0</v>
      </c>
      <c r="CY76" s="120">
        <f>IF(Q75="次 年 度",CW76,0)</f>
        <v>0</v>
      </c>
      <c r="CZ76" s="477"/>
      <c r="DA76" s="125" t="s">
        <v>133</v>
      </c>
      <c r="DB76" s="74">
        <f t="shared" si="153"/>
        <v>0</v>
      </c>
      <c r="DC76" s="100"/>
      <c r="DD76" s="365"/>
      <c r="DE76" s="89"/>
      <c r="DF76" s="96">
        <f t="shared" si="154"/>
        <v>0</v>
      </c>
      <c r="DG76" s="334">
        <f t="shared" si="64"/>
        <v>0</v>
      </c>
      <c r="DH76" s="334">
        <f>IF(Q75="初 年 度",DG76,0)</f>
        <v>0</v>
      </c>
      <c r="DI76" s="337">
        <f>IF(Q75="次 年 度",DG76,0)</f>
        <v>0</v>
      </c>
      <c r="DJ76" s="477"/>
      <c r="DK76" s="125" t="s">
        <v>133</v>
      </c>
      <c r="DL76" s="74">
        <f t="shared" si="155"/>
        <v>0</v>
      </c>
      <c r="DM76" s="100"/>
      <c r="DN76" s="365"/>
      <c r="DO76" s="89"/>
      <c r="DP76" s="96">
        <f t="shared" si="156"/>
        <v>0</v>
      </c>
      <c r="DQ76" s="83">
        <f t="shared" si="71"/>
        <v>0</v>
      </c>
      <c r="DR76" s="83">
        <f>IF(Q75="初 年 度",DQ76,0)</f>
        <v>0</v>
      </c>
      <c r="DS76" s="120">
        <f>IF(Q75="次 年 度",DQ76,0)</f>
        <v>0</v>
      </c>
      <c r="DT76" s="477"/>
      <c r="DU76" s="125" t="s">
        <v>133</v>
      </c>
      <c r="DV76" s="74">
        <f t="shared" si="157"/>
        <v>0</v>
      </c>
      <c r="DW76" s="100"/>
      <c r="DX76" s="365"/>
      <c r="DY76" s="89"/>
      <c r="DZ76" s="96">
        <f t="shared" si="158"/>
        <v>0</v>
      </c>
      <c r="EA76" s="83">
        <f t="shared" si="65"/>
        <v>0</v>
      </c>
      <c r="EB76" s="83">
        <f>IF(Q75="初 年 度",EA76,0)</f>
        <v>0</v>
      </c>
      <c r="EC76" s="120">
        <f>IF(Q75="次 年 度",EA76,0)</f>
        <v>0</v>
      </c>
      <c r="ED76" s="477"/>
      <c r="EE76" s="125" t="s">
        <v>133</v>
      </c>
      <c r="EF76" s="74">
        <f t="shared" si="159"/>
        <v>0</v>
      </c>
      <c r="EG76" s="100"/>
      <c r="EH76" s="365"/>
      <c r="EI76" s="89"/>
      <c r="EJ76" s="96">
        <f t="shared" si="160"/>
        <v>0</v>
      </c>
      <c r="EK76" s="83">
        <f t="shared" si="72"/>
        <v>0</v>
      </c>
      <c r="EL76" s="83">
        <f>IF(Q75="初 年 度",EK76,0)</f>
        <v>0</v>
      </c>
      <c r="EM76" s="120">
        <f>IF(Q75="次 年 度",EK76,0)</f>
        <v>0</v>
      </c>
      <c r="EN76" s="71">
        <f t="shared" si="161"/>
        <v>0</v>
      </c>
      <c r="EO76" s="83">
        <f t="shared" si="188"/>
        <v>0</v>
      </c>
      <c r="EP76" s="83">
        <f t="shared" si="162"/>
        <v>0</v>
      </c>
      <c r="EQ76" s="83">
        <f t="shared" si="163"/>
        <v>0</v>
      </c>
      <c r="ER76" s="83">
        <f t="shared" si="164"/>
        <v>0</v>
      </c>
      <c r="ES76" s="120">
        <f t="shared" si="165"/>
        <v>0</v>
      </c>
      <c r="ET76" s="136">
        <f t="shared" si="181"/>
        <v>0</v>
      </c>
      <c r="EU76" s="122">
        <f t="shared" si="182"/>
        <v>0</v>
      </c>
      <c r="EV76" s="83">
        <f t="shared" si="183"/>
        <v>0</v>
      </c>
      <c r="EW76" s="83">
        <f t="shared" si="184"/>
        <v>0</v>
      </c>
      <c r="EX76" s="83">
        <f t="shared" si="185"/>
        <v>0</v>
      </c>
      <c r="EY76" s="130">
        <f t="shared" si="186"/>
        <v>0</v>
      </c>
      <c r="EZ76" s="71">
        <f>IF(L75="ブルーベリー（普通栽培）",0,220)</f>
        <v>220</v>
      </c>
      <c r="FA76" s="80">
        <f>IF(L75="ブルーベリー（普通栽培）",0,T76+AD76+AN76)</f>
        <v>0</v>
      </c>
      <c r="FB76" s="83">
        <f>IF(L75="ブルーベリー（普通栽培）",0,U76+AE76+AO76)</f>
        <v>0</v>
      </c>
      <c r="FC76" s="83">
        <f t="shared" si="166"/>
        <v>0</v>
      </c>
      <c r="FD76" s="83">
        <f t="shared" si="128"/>
        <v>0</v>
      </c>
      <c r="FE76" s="117">
        <f>IF(Q75="初 年 度",FC76-GK76,0)</f>
        <v>0</v>
      </c>
      <c r="FF76" s="118">
        <f>IF(Q75="次 年 度",FC76-GK76,0)</f>
        <v>0</v>
      </c>
      <c r="FG76" s="136">
        <f t="shared" si="167"/>
        <v>0</v>
      </c>
      <c r="FH76" s="83">
        <f t="shared" si="168"/>
        <v>0</v>
      </c>
      <c r="FI76" s="83">
        <f t="shared" si="169"/>
        <v>0</v>
      </c>
      <c r="FJ76" s="130">
        <f t="shared" si="170"/>
        <v>0</v>
      </c>
      <c r="FK76" s="314">
        <f>IF(P75="課税事業者（一般課税）",INT(V76*10/110)+INT(W76*10/110),0)</f>
        <v>0</v>
      </c>
      <c r="FL76" s="92">
        <f t="shared" si="187"/>
        <v>0</v>
      </c>
      <c r="FM76" s="102">
        <f>IF(P75="課税事業者（一般課税）",INT(AG76*0.0909090909090909),0)</f>
        <v>0</v>
      </c>
      <c r="FN76" s="343">
        <f t="shared" si="46"/>
        <v>0</v>
      </c>
      <c r="FO76" s="350">
        <f>IF(P75="課税事業者（一般課税）",INT(AP76*10/110)+INT(AQ76*10/110),0)</f>
        <v>0</v>
      </c>
      <c r="FP76" s="115">
        <f t="shared" si="171"/>
        <v>0</v>
      </c>
      <c r="FQ76" s="347">
        <f>IF(P75="課税事業者（一般課税）",INT(BA76*10/110),0)</f>
        <v>0</v>
      </c>
      <c r="FR76" s="92">
        <f t="shared" si="48"/>
        <v>0</v>
      </c>
      <c r="FS76" s="355">
        <f>IF(P75="課税事業者（一般課税）",INT(BL76*10/110),0)</f>
        <v>0</v>
      </c>
      <c r="FT76" s="105">
        <f t="shared" si="49"/>
        <v>0</v>
      </c>
      <c r="FU76" s="355">
        <f>IF(P75="課税事業者（一般課税）",INT(BV76*10/110),0)</f>
        <v>0</v>
      </c>
      <c r="FV76" s="115">
        <f t="shared" si="50"/>
        <v>0</v>
      </c>
      <c r="FW76" s="355">
        <f>IF(P75="課税事業者（一般課税）",INT(CF76*10/110),0)</f>
        <v>0</v>
      </c>
      <c r="FX76" s="105">
        <f t="shared" si="51"/>
        <v>0</v>
      </c>
      <c r="FY76" s="347">
        <f>IF(P75="課税事業者（一般課税）",INT(CT76*10/110)+INT(CU76*10/110),0)</f>
        <v>0</v>
      </c>
      <c r="FZ76" s="92">
        <f t="shared" si="172"/>
        <v>0</v>
      </c>
      <c r="GA76" s="355">
        <f>IF(P75="課税事業者（一般課税）",INT(DF76*10/110),0)</f>
        <v>0</v>
      </c>
      <c r="GB76" s="105">
        <f t="shared" si="53"/>
        <v>0</v>
      </c>
      <c r="GC76" s="354">
        <f>IF(P75="課税事業者（一般課税）",INT(DL76*10/110),0)</f>
        <v>0</v>
      </c>
      <c r="GD76" s="92">
        <f t="shared" si="54"/>
        <v>0</v>
      </c>
      <c r="GE76" s="355">
        <f>IF(P75="課税事業者（一般課税）",INT(DZ76*10/110),0)</f>
        <v>0</v>
      </c>
      <c r="GF76" s="115">
        <f t="shared" si="55"/>
        <v>0</v>
      </c>
      <c r="GG76" s="354">
        <f>IF(P75="課税事業者（一般課税）",INT(EJ76*10/110),0)</f>
        <v>0</v>
      </c>
      <c r="GH76" s="115">
        <f t="shared" si="56"/>
        <v>0</v>
      </c>
      <c r="GI76" s="113">
        <f t="shared" si="173"/>
        <v>0</v>
      </c>
      <c r="GJ76" s="92">
        <f t="shared" si="174"/>
        <v>0</v>
      </c>
      <c r="GK76" s="355">
        <f>IF(P75="課税事業者（一般課税）",INT(FC76*10/110),0)</f>
        <v>0</v>
      </c>
      <c r="GL76" s="140">
        <f t="shared" si="58"/>
        <v>0</v>
      </c>
      <c r="GM76" s="695"/>
    </row>
    <row r="77" spans="1:195" ht="20.100000000000001" customHeight="1">
      <c r="A77" s="667" t="str">
        <f t="shared" ref="A77" si="203">+A75</f>
        <v>北海道</v>
      </c>
      <c r="B77" s="521"/>
      <c r="C77" s="629">
        <f t="shared" si="59"/>
        <v>32</v>
      </c>
      <c r="D77" s="685"/>
      <c r="E77" s="317" t="s">
        <v>253</v>
      </c>
      <c r="F77" s="680"/>
      <c r="G77" s="767">
        <f>+'申請用入力(①本体) '!G77:G78</f>
        <v>0</v>
      </c>
      <c r="H77" s="697"/>
      <c r="I77" s="543"/>
      <c r="J77" s="698"/>
      <c r="K77" s="701"/>
      <c r="L77" s="683"/>
      <c r="M77" s="761"/>
      <c r="N77" s="448" t="e">
        <f t="shared" si="14"/>
        <v>#DIV/0!</v>
      </c>
      <c r="O77" s="689" t="str">
        <f>IF(L77="","",VLOOKUP(L77,'リスト（けさない）'!$Q$3:$R$29,2,0))</f>
        <v/>
      </c>
      <c r="P77" s="700"/>
      <c r="Q77" s="700"/>
      <c r="R77" s="473"/>
      <c r="S77" s="251" t="str">
        <f>IF(U77="","",VLOOKUP(L77,'リスト（けさない）'!$X$3:$Y$29,2,0))</f>
        <v/>
      </c>
      <c r="T77" s="243">
        <f t="shared" si="130"/>
        <v>0</v>
      </c>
      <c r="U77" s="255"/>
      <c r="V77" s="245">
        <f t="shared" si="178"/>
        <v>0</v>
      </c>
      <c r="W77" s="246"/>
      <c r="X77" s="247">
        <f t="shared" si="131"/>
        <v>0</v>
      </c>
      <c r="Y77" s="253">
        <f t="shared" si="179"/>
        <v>0</v>
      </c>
      <c r="Z77" s="332">
        <f>IF(Q77="初 年 度",Y77,0)</f>
        <v>0</v>
      </c>
      <c r="AA77" s="438">
        <f>IF(Q77="次 年 度",Y77,0)</f>
        <v>0</v>
      </c>
      <c r="AB77" s="476"/>
      <c r="AC77" s="124" t="s">
        <v>208</v>
      </c>
      <c r="AD77" s="243">
        <f t="shared" si="132"/>
        <v>0</v>
      </c>
      <c r="AE77" s="425"/>
      <c r="AF77" s="388"/>
      <c r="AG77" s="255"/>
      <c r="AH77" s="248">
        <f t="shared" si="133"/>
        <v>0</v>
      </c>
      <c r="AI77" s="339">
        <f>IF(AG77&gt;0,INT((AG77-FM77)/2),AF77-FM77)</f>
        <v>0</v>
      </c>
      <c r="AJ77" s="335">
        <f>IF(Q77="初 年 度",AI77,0)</f>
        <v>0</v>
      </c>
      <c r="AK77" s="336">
        <f>IF(Q77="次 年 度",AI77,0)</f>
        <v>0</v>
      </c>
      <c r="AL77" s="473"/>
      <c r="AM77" s="245" t="str">
        <f>IF(AO77="","",VLOOKUP(L77,'リスト（けさない）'!$AA$3:$AB$29,2,0))</f>
        <v/>
      </c>
      <c r="AN77" s="248">
        <f t="shared" si="134"/>
        <v>0</v>
      </c>
      <c r="AO77" s="425"/>
      <c r="AP77" s="257">
        <f t="shared" si="180"/>
        <v>0</v>
      </c>
      <c r="AQ77" s="255"/>
      <c r="AR77" s="258">
        <f t="shared" si="135"/>
        <v>0</v>
      </c>
      <c r="AS77" s="338">
        <f t="shared" si="67"/>
        <v>0</v>
      </c>
      <c r="AT77" s="332">
        <f>IF(Q77="初 年 度",AS77,0)</f>
        <v>0</v>
      </c>
      <c r="AU77" s="333">
        <f>IF(Q77="次 年 度",AS77,0)</f>
        <v>0</v>
      </c>
      <c r="AV77" s="476"/>
      <c r="AW77" s="124" t="s">
        <v>208</v>
      </c>
      <c r="AX77" s="248">
        <f t="shared" si="136"/>
        <v>0</v>
      </c>
      <c r="AY77" s="244"/>
      <c r="AZ77" s="365"/>
      <c r="BA77" s="255"/>
      <c r="BB77" s="254">
        <f t="shared" si="137"/>
        <v>0</v>
      </c>
      <c r="BC77" s="338">
        <f t="shared" si="61"/>
        <v>0</v>
      </c>
      <c r="BD77" s="332">
        <f>IF(Q77="初 年 度",BC77,0)</f>
        <v>0</v>
      </c>
      <c r="BE77" s="333">
        <f>IF(Q77="次 年 度",BC77,0)</f>
        <v>0</v>
      </c>
      <c r="BF77" s="476"/>
      <c r="BG77" s="124" t="s">
        <v>208</v>
      </c>
      <c r="BH77" s="248">
        <f t="shared" si="138"/>
        <v>0</v>
      </c>
      <c r="BI77" s="244"/>
      <c r="BJ77" s="365"/>
      <c r="BK77" s="255"/>
      <c r="BL77" s="248">
        <f t="shared" si="139"/>
        <v>0</v>
      </c>
      <c r="BM77" s="339">
        <f t="shared" si="68"/>
        <v>0</v>
      </c>
      <c r="BN77" s="335">
        <f>IF(Q77="初 年 度",BM77,0)</f>
        <v>0</v>
      </c>
      <c r="BO77" s="336">
        <f>IF(Q77="次 年 度",BM77,0)</f>
        <v>0</v>
      </c>
      <c r="BP77" s="476"/>
      <c r="BQ77" s="124" t="s">
        <v>208</v>
      </c>
      <c r="BR77" s="248">
        <f t="shared" si="140"/>
        <v>0</v>
      </c>
      <c r="BS77" s="244"/>
      <c r="BT77" s="365"/>
      <c r="BU77" s="88"/>
      <c r="BV77" s="95">
        <f t="shared" si="141"/>
        <v>0</v>
      </c>
      <c r="BW77" s="339">
        <f t="shared" si="69"/>
        <v>0</v>
      </c>
      <c r="BX77" s="335">
        <f>IF(Q77="初 年 度",BW77,0)</f>
        <v>0</v>
      </c>
      <c r="BY77" s="336">
        <f>IF(Q77="次 年 度",BW77,0)</f>
        <v>0</v>
      </c>
      <c r="BZ77" s="476"/>
      <c r="CA77" s="124" t="s">
        <v>208</v>
      </c>
      <c r="CB77" s="248">
        <f t="shared" si="142"/>
        <v>0</v>
      </c>
      <c r="CC77" s="244"/>
      <c r="CD77" s="365"/>
      <c r="CE77" s="255"/>
      <c r="CF77" s="248">
        <f t="shared" si="143"/>
        <v>0</v>
      </c>
      <c r="CG77" s="339">
        <f t="shared" si="62"/>
        <v>0</v>
      </c>
      <c r="CH77" s="335">
        <f>IF(Q77="初 年 度",CG77,0)</f>
        <v>0</v>
      </c>
      <c r="CI77" s="336">
        <f>IF(Q77="次 年 度",CG77,0)</f>
        <v>0</v>
      </c>
      <c r="CJ77" s="256">
        <f t="shared" si="144"/>
        <v>0</v>
      </c>
      <c r="CK77" s="245">
        <f t="shared" si="145"/>
        <v>0</v>
      </c>
      <c r="CL77" s="245">
        <f t="shared" si="146"/>
        <v>0</v>
      </c>
      <c r="CM77" s="247">
        <f t="shared" si="147"/>
        <v>0</v>
      </c>
      <c r="CN77" s="245">
        <f t="shared" si="148"/>
        <v>0</v>
      </c>
      <c r="CO77" s="266">
        <f t="shared" si="149"/>
        <v>0</v>
      </c>
      <c r="CP77" s="476"/>
      <c r="CQ77" s="245" t="str">
        <f>IF(CS77="","",VLOOKUP(L77,'リスト（けさない）'!$AD$3:$AE$29,2,0))</f>
        <v/>
      </c>
      <c r="CR77" s="267">
        <f t="shared" si="150"/>
        <v>0</v>
      </c>
      <c r="CS77" s="244"/>
      <c r="CT77" s="245">
        <f t="shared" si="151"/>
        <v>0</v>
      </c>
      <c r="CU77" s="255"/>
      <c r="CV77" s="245">
        <f t="shared" si="152"/>
        <v>0</v>
      </c>
      <c r="CW77" s="339">
        <f t="shared" si="70"/>
        <v>0</v>
      </c>
      <c r="CX77" s="335">
        <f>IF(Q77="初 年 度",CW77,0)</f>
        <v>0</v>
      </c>
      <c r="CY77" s="336">
        <f>IF(Q77="次 年 度",CW77,0)</f>
        <v>0</v>
      </c>
      <c r="CZ77" s="476"/>
      <c r="DA77" s="124" t="s">
        <v>208</v>
      </c>
      <c r="DB77" s="267">
        <f t="shared" si="153"/>
        <v>0</v>
      </c>
      <c r="DC77" s="244"/>
      <c r="DD77" s="365"/>
      <c r="DE77" s="255"/>
      <c r="DF77" s="248">
        <f t="shared" si="154"/>
        <v>0</v>
      </c>
      <c r="DG77" s="338">
        <f t="shared" si="64"/>
        <v>0</v>
      </c>
      <c r="DH77" s="332">
        <f>IF(Q77="初 年 度",DG77,0)</f>
        <v>0</v>
      </c>
      <c r="DI77" s="333">
        <f>IF(Q77="次 年 度",DG77,0)</f>
        <v>0</v>
      </c>
      <c r="DJ77" s="476"/>
      <c r="DK77" s="458" t="s">
        <v>208</v>
      </c>
      <c r="DL77" s="267">
        <f t="shared" si="155"/>
        <v>0</v>
      </c>
      <c r="DM77" s="244"/>
      <c r="DN77" s="365"/>
      <c r="DO77" s="255"/>
      <c r="DP77" s="248">
        <f t="shared" si="156"/>
        <v>0</v>
      </c>
      <c r="DQ77" s="339">
        <f t="shared" si="71"/>
        <v>0</v>
      </c>
      <c r="DR77" s="335">
        <f>IF(Q77="初 年 度",DQ77,0)</f>
        <v>0</v>
      </c>
      <c r="DS77" s="336">
        <f>IF(Q77="次 年 度",DQ77,0)</f>
        <v>0</v>
      </c>
      <c r="DT77" s="476"/>
      <c r="DU77" s="458" t="s">
        <v>208</v>
      </c>
      <c r="DV77" s="267">
        <f t="shared" si="157"/>
        <v>0</v>
      </c>
      <c r="DW77" s="244"/>
      <c r="DX77" s="365"/>
      <c r="DY77" s="255"/>
      <c r="DZ77" s="254">
        <f t="shared" si="158"/>
        <v>0</v>
      </c>
      <c r="EA77" s="338">
        <f t="shared" si="65"/>
        <v>0</v>
      </c>
      <c r="EB77" s="332">
        <f>IF(Q77="初 年 度",EA77,0)</f>
        <v>0</v>
      </c>
      <c r="EC77" s="333">
        <f>IF(Q77="次 年 度",EA77,0)</f>
        <v>0</v>
      </c>
      <c r="ED77" s="476"/>
      <c r="EE77" s="458" t="s">
        <v>208</v>
      </c>
      <c r="EF77" s="267">
        <f t="shared" si="159"/>
        <v>0</v>
      </c>
      <c r="EG77" s="244"/>
      <c r="EH77" s="365"/>
      <c r="EI77" s="255"/>
      <c r="EJ77" s="248">
        <f t="shared" si="160"/>
        <v>0</v>
      </c>
      <c r="EK77" s="339">
        <f t="shared" si="72"/>
        <v>0</v>
      </c>
      <c r="EL77" s="335">
        <f>IF(Q77="初 年 度",EK77,0)</f>
        <v>0</v>
      </c>
      <c r="EM77" s="336">
        <f>IF(Q77="次 年 度",EK77,0)</f>
        <v>0</v>
      </c>
      <c r="EN77" s="256">
        <f t="shared" si="161"/>
        <v>0</v>
      </c>
      <c r="EO77" s="247">
        <f t="shared" si="188"/>
        <v>0</v>
      </c>
      <c r="EP77" s="247">
        <f t="shared" si="162"/>
        <v>0</v>
      </c>
      <c r="EQ77" s="247">
        <f t="shared" si="163"/>
        <v>0</v>
      </c>
      <c r="ER77" s="247">
        <f t="shared" si="164"/>
        <v>0</v>
      </c>
      <c r="ES77" s="259">
        <f t="shared" si="165"/>
        <v>0</v>
      </c>
      <c r="ET77" s="272">
        <f t="shared" si="181"/>
        <v>0</v>
      </c>
      <c r="EU77" s="264">
        <f t="shared" si="182"/>
        <v>0</v>
      </c>
      <c r="EV77" s="247">
        <f t="shared" si="183"/>
        <v>0</v>
      </c>
      <c r="EW77" s="247">
        <f t="shared" si="184"/>
        <v>0</v>
      </c>
      <c r="EX77" s="251">
        <f t="shared" si="185"/>
        <v>0</v>
      </c>
      <c r="EY77" s="268">
        <f t="shared" si="186"/>
        <v>0</v>
      </c>
      <c r="EZ77" s="383">
        <f>IF(L77="ブルーベリー（普通栽培）",0,220)</f>
        <v>220</v>
      </c>
      <c r="FA77" s="247">
        <f>IF(L77="ブルーベリー（普通栽培）",0,T77+AD77+AN77)</f>
        <v>0</v>
      </c>
      <c r="FB77" s="247">
        <f>IF(L77="ブルーベリー（普通栽培）",0,U77+AE77+AO77)</f>
        <v>0</v>
      </c>
      <c r="FC77" s="253">
        <f t="shared" si="166"/>
        <v>0</v>
      </c>
      <c r="FD77" s="253">
        <f t="shared" si="128"/>
        <v>0</v>
      </c>
      <c r="FE77" s="247">
        <f>IF(Q77="初 年 度",FC77-GK77,0)</f>
        <v>0</v>
      </c>
      <c r="FF77" s="259">
        <f>IF(Q77="次 年 度",FC77-GK77,0)</f>
        <v>0</v>
      </c>
      <c r="FG77" s="70">
        <f t="shared" si="167"/>
        <v>0</v>
      </c>
      <c r="FH77" s="82">
        <f t="shared" si="168"/>
        <v>0</v>
      </c>
      <c r="FI77" s="82">
        <f t="shared" si="169"/>
        <v>0</v>
      </c>
      <c r="FJ77" s="129">
        <f t="shared" si="170"/>
        <v>0</v>
      </c>
      <c r="FK77" s="228">
        <f>IF(P77="課税事業者（一般課税）",INT(V77*10/110)+INT(W77*10/110),0)</f>
        <v>0</v>
      </c>
      <c r="FL77" s="277">
        <f t="shared" si="187"/>
        <v>0</v>
      </c>
      <c r="FM77" s="278">
        <f>IF(P77="課税事業者（一般課税）",INT(AG77*0.0909090909090909),0)</f>
        <v>0</v>
      </c>
      <c r="FN77" s="342">
        <f t="shared" si="46"/>
        <v>0</v>
      </c>
      <c r="FO77" s="232">
        <f>IF(P77="課税事業者（一般課税）",INT(AP77*10/110)+INT(AQ77*10/110),0)</f>
        <v>0</v>
      </c>
      <c r="FP77" s="281">
        <f t="shared" si="171"/>
        <v>0</v>
      </c>
      <c r="FQ77" s="340">
        <f>IF(P77="課税事業者（一般課税）",INT(BA77*10/110),0)</f>
        <v>0</v>
      </c>
      <c r="FR77" s="277">
        <f t="shared" si="48"/>
        <v>0</v>
      </c>
      <c r="FS77" s="230">
        <f>IF(P77="課税事業者（一般課税）",INT(BL77*10/110),0)</f>
        <v>0</v>
      </c>
      <c r="FT77" s="281">
        <f t="shared" si="49"/>
        <v>0</v>
      </c>
      <c r="FU77" s="230">
        <f>IF(P77="課税事業者（一般課税）",INT(BV77*10/110),0)</f>
        <v>0</v>
      </c>
      <c r="FV77" s="281">
        <f t="shared" si="50"/>
        <v>0</v>
      </c>
      <c r="FW77" s="230">
        <f>IF(P77="課税事業者（一般課税）",INT(CF77*10/110),0)</f>
        <v>0</v>
      </c>
      <c r="FX77" s="279">
        <f t="shared" si="51"/>
        <v>0</v>
      </c>
      <c r="FY77" s="340">
        <f>IF(P77="課税事業者（一般課税）",INT(CT77*10/110)+INT(CU77*10/110),0)</f>
        <v>0</v>
      </c>
      <c r="FZ77" s="277">
        <f t="shared" si="172"/>
        <v>0</v>
      </c>
      <c r="GA77" s="230">
        <f>IF(P77="課税事業者（一般課税）",INT(DF77*10/110),0)</f>
        <v>0</v>
      </c>
      <c r="GB77" s="279">
        <f t="shared" si="53"/>
        <v>0</v>
      </c>
      <c r="GC77" s="353">
        <f>IF(P77="課税事業者（一般課税）",INT(DP77*10/110),0)</f>
        <v>0</v>
      </c>
      <c r="GD77" s="277">
        <f t="shared" si="54"/>
        <v>0</v>
      </c>
      <c r="GE77" s="230">
        <f>IF(P77="課税事業者（一般課税）",INT(DZ77*10/110),0)</f>
        <v>0</v>
      </c>
      <c r="GF77" s="281">
        <f t="shared" si="55"/>
        <v>0</v>
      </c>
      <c r="GG77" s="353">
        <f>IF(P77="課税事業者（一般課税）",INT(EJ77*10/110),0)</f>
        <v>0</v>
      </c>
      <c r="GH77" s="281">
        <f t="shared" si="56"/>
        <v>0</v>
      </c>
      <c r="GI77" s="280">
        <f t="shared" si="173"/>
        <v>0</v>
      </c>
      <c r="GJ77" s="277">
        <f t="shared" si="174"/>
        <v>0</v>
      </c>
      <c r="GK77" s="230">
        <f>IF(P77="課税事業者（一般課税）",INT(FC77*10/110),0)</f>
        <v>0</v>
      </c>
      <c r="GL77" s="287">
        <f t="shared" si="58"/>
        <v>0</v>
      </c>
      <c r="GM77" s="694"/>
    </row>
    <row r="78" spans="1:195" ht="20.100000000000001" customHeight="1">
      <c r="A78" s="668"/>
      <c r="B78" s="522"/>
      <c r="C78" s="669"/>
      <c r="D78" s="673"/>
      <c r="E78" s="320" t="s">
        <v>135</v>
      </c>
      <c r="F78" s="675"/>
      <c r="G78" s="770"/>
      <c r="H78" s="497"/>
      <c r="I78" s="697"/>
      <c r="J78" s="699"/>
      <c r="K78" s="552"/>
      <c r="L78" s="541"/>
      <c r="M78" s="554"/>
      <c r="N78" s="447" t="e">
        <f t="shared" si="14"/>
        <v>#DIV/0!</v>
      </c>
      <c r="O78" s="690"/>
      <c r="P78" s="537"/>
      <c r="Q78" s="537"/>
      <c r="R78" s="89"/>
      <c r="S78" s="80" t="str">
        <f>IF(U78="","",VLOOKUP(L77,'リスト（けさない）'!$X$3:$Y$29,2,0))</f>
        <v/>
      </c>
      <c r="T78" s="74">
        <f t="shared" si="130"/>
        <v>0</v>
      </c>
      <c r="U78" s="89"/>
      <c r="V78" s="80">
        <f t="shared" si="178"/>
        <v>0</v>
      </c>
      <c r="W78" s="78"/>
      <c r="X78" s="83">
        <f t="shared" si="131"/>
        <v>0</v>
      </c>
      <c r="Y78" s="83">
        <f t="shared" si="179"/>
        <v>0</v>
      </c>
      <c r="Z78" s="394">
        <f>IF(Q77="初 年 度",Y78,0)</f>
        <v>0</v>
      </c>
      <c r="AA78" s="439">
        <f>IF(Q77="次 年 度",Y78,0)</f>
        <v>0</v>
      </c>
      <c r="AB78" s="477"/>
      <c r="AC78" s="125" t="s">
        <v>208</v>
      </c>
      <c r="AD78" s="74">
        <f t="shared" si="132"/>
        <v>0</v>
      </c>
      <c r="AE78" s="426"/>
      <c r="AF78" s="388"/>
      <c r="AG78" s="89"/>
      <c r="AH78" s="96">
        <f t="shared" si="133"/>
        <v>0</v>
      </c>
      <c r="AI78" s="96">
        <f>IF(AG77&gt;0,INT((AG78-FM78)/2),AF78-FM78)</f>
        <v>0</v>
      </c>
      <c r="AJ78" s="96">
        <f>IF(Q77="初 年 度",AI78,0)</f>
        <v>0</v>
      </c>
      <c r="AK78" s="99">
        <f>IF(Q77="次 年 度",AI78,0)</f>
        <v>0</v>
      </c>
      <c r="AL78" s="89"/>
      <c r="AM78" s="80" t="str">
        <f>IF(AO78="","",VLOOKUP(L77,'リスト（けさない）'!$AA$3:$AB$29,2,0))</f>
        <v/>
      </c>
      <c r="AN78" s="96">
        <f t="shared" si="134"/>
        <v>0</v>
      </c>
      <c r="AO78" s="426"/>
      <c r="AP78" s="107">
        <f t="shared" si="180"/>
        <v>0</v>
      </c>
      <c r="AQ78" s="89"/>
      <c r="AR78" s="111">
        <f t="shared" si="135"/>
        <v>0</v>
      </c>
      <c r="AS78" s="334">
        <f t="shared" si="67"/>
        <v>0</v>
      </c>
      <c r="AT78" s="334">
        <f>IF(Q77="初 年 度",AS78,0)</f>
        <v>0</v>
      </c>
      <c r="AU78" s="337">
        <f>IF(Q77="次 年 度",AS78,0)</f>
        <v>0</v>
      </c>
      <c r="AV78" s="477"/>
      <c r="AW78" s="125" t="s">
        <v>208</v>
      </c>
      <c r="AX78" s="96">
        <f t="shared" si="136"/>
        <v>0</v>
      </c>
      <c r="AY78" s="100"/>
      <c r="AZ78" s="370"/>
      <c r="BA78" s="89"/>
      <c r="BB78" s="96">
        <f t="shared" si="137"/>
        <v>0</v>
      </c>
      <c r="BC78" s="80">
        <f t="shared" si="61"/>
        <v>0</v>
      </c>
      <c r="BD78" s="83">
        <f>IF(Q77="初 年 度",BC78,0)</f>
        <v>0</v>
      </c>
      <c r="BE78" s="120">
        <f>IF(Q77="次 年 度",BC78,0)</f>
        <v>0</v>
      </c>
      <c r="BF78" s="477"/>
      <c r="BG78" s="125" t="s">
        <v>208</v>
      </c>
      <c r="BH78" s="96">
        <f t="shared" si="138"/>
        <v>0</v>
      </c>
      <c r="BI78" s="100"/>
      <c r="BJ78" s="370"/>
      <c r="BK78" s="89"/>
      <c r="BL78" s="96">
        <f t="shared" si="139"/>
        <v>0</v>
      </c>
      <c r="BM78" s="83">
        <f t="shared" si="68"/>
        <v>0</v>
      </c>
      <c r="BN78" s="83">
        <f>IF(Q77="初 年 度",BM78,0)</f>
        <v>0</v>
      </c>
      <c r="BO78" s="120">
        <f>IF(Q77="次 年 度",BM78,0)</f>
        <v>0</v>
      </c>
      <c r="BP78" s="477"/>
      <c r="BQ78" s="125" t="s">
        <v>208</v>
      </c>
      <c r="BR78" s="96">
        <f t="shared" si="140"/>
        <v>0</v>
      </c>
      <c r="BS78" s="100"/>
      <c r="BT78" s="370"/>
      <c r="BU78" s="89"/>
      <c r="BV78" s="96">
        <f t="shared" si="141"/>
        <v>0</v>
      </c>
      <c r="BW78" s="83">
        <f t="shared" si="69"/>
        <v>0</v>
      </c>
      <c r="BX78" s="83">
        <f>IF(Q77="初 年 度",BW78,0)</f>
        <v>0</v>
      </c>
      <c r="BY78" s="120">
        <f>IF(Q77="次 年 度",BW78,0)</f>
        <v>0</v>
      </c>
      <c r="BZ78" s="477"/>
      <c r="CA78" s="125" t="s">
        <v>208</v>
      </c>
      <c r="CB78" s="96">
        <f t="shared" si="142"/>
        <v>0</v>
      </c>
      <c r="CC78" s="100"/>
      <c r="CD78" s="370"/>
      <c r="CE78" s="89"/>
      <c r="CF78" s="96">
        <f t="shared" si="143"/>
        <v>0</v>
      </c>
      <c r="CG78" s="83">
        <f t="shared" si="62"/>
        <v>0</v>
      </c>
      <c r="CH78" s="83">
        <f>IF(Q77="初 年 度",CG78,0)</f>
        <v>0</v>
      </c>
      <c r="CI78" s="120">
        <f>IF(Q77="次 年 度",CG78,0)</f>
        <v>0</v>
      </c>
      <c r="CJ78" s="71">
        <f t="shared" si="144"/>
        <v>0</v>
      </c>
      <c r="CK78" s="80">
        <f t="shared" si="145"/>
        <v>0</v>
      </c>
      <c r="CL78" s="80">
        <f t="shared" si="146"/>
        <v>0</v>
      </c>
      <c r="CM78" s="83">
        <f t="shared" si="147"/>
        <v>0</v>
      </c>
      <c r="CN78" s="80">
        <f t="shared" si="148"/>
        <v>0</v>
      </c>
      <c r="CO78" s="130">
        <f t="shared" si="149"/>
        <v>0</v>
      </c>
      <c r="CP78" s="477"/>
      <c r="CQ78" s="80" t="str">
        <f>IF(CS78="","",VLOOKUP(L77,'リスト（けさない）'!$AD$3:$AE$29,2,0))</f>
        <v/>
      </c>
      <c r="CR78" s="74">
        <f t="shared" si="150"/>
        <v>0</v>
      </c>
      <c r="CS78" s="100"/>
      <c r="CT78" s="80">
        <f t="shared" si="151"/>
        <v>0</v>
      </c>
      <c r="CU78" s="89"/>
      <c r="CV78" s="80">
        <f t="shared" si="152"/>
        <v>0</v>
      </c>
      <c r="CW78" s="80">
        <f t="shared" si="70"/>
        <v>0</v>
      </c>
      <c r="CX78" s="83">
        <f>IF(Q77="初 年 度",CW78,0)</f>
        <v>0</v>
      </c>
      <c r="CY78" s="120">
        <f>IF(Q77="次 年 度",CW78,0)</f>
        <v>0</v>
      </c>
      <c r="CZ78" s="477"/>
      <c r="DA78" s="125" t="s">
        <v>208</v>
      </c>
      <c r="DB78" s="74">
        <f t="shared" si="153"/>
        <v>0</v>
      </c>
      <c r="DC78" s="100"/>
      <c r="DD78" s="370"/>
      <c r="DE78" s="89"/>
      <c r="DF78" s="96">
        <f t="shared" si="154"/>
        <v>0</v>
      </c>
      <c r="DG78" s="83">
        <f t="shared" si="64"/>
        <v>0</v>
      </c>
      <c r="DH78" s="83">
        <f>IF(Q77="初 年 度",DG78,0)</f>
        <v>0</v>
      </c>
      <c r="DI78" s="120">
        <f>IF(Q77="次 年 度",DG78,0)</f>
        <v>0</v>
      </c>
      <c r="DJ78" s="477"/>
      <c r="DK78" s="125" t="s">
        <v>208</v>
      </c>
      <c r="DL78" s="74">
        <f t="shared" si="155"/>
        <v>0</v>
      </c>
      <c r="DM78" s="100"/>
      <c r="DN78" s="370"/>
      <c r="DO78" s="89"/>
      <c r="DP78" s="96">
        <f t="shared" si="156"/>
        <v>0</v>
      </c>
      <c r="DQ78" s="83">
        <f t="shared" si="71"/>
        <v>0</v>
      </c>
      <c r="DR78" s="83">
        <f>IF(Q77="初 年 度",DQ78,0)</f>
        <v>0</v>
      </c>
      <c r="DS78" s="120">
        <f>IF(Q77="次 年 度",DQ78,0)</f>
        <v>0</v>
      </c>
      <c r="DT78" s="477"/>
      <c r="DU78" s="125" t="s">
        <v>208</v>
      </c>
      <c r="DV78" s="74">
        <f t="shared" si="157"/>
        <v>0</v>
      </c>
      <c r="DW78" s="100"/>
      <c r="DX78" s="370"/>
      <c r="DY78" s="89"/>
      <c r="DZ78" s="96">
        <f t="shared" si="158"/>
        <v>0</v>
      </c>
      <c r="EA78" s="83">
        <f t="shared" si="65"/>
        <v>0</v>
      </c>
      <c r="EB78" s="83">
        <f>IF(Q77="初 年 度",EA78,0)</f>
        <v>0</v>
      </c>
      <c r="EC78" s="120">
        <f>IF(Q77="次 年 度",EA78,0)</f>
        <v>0</v>
      </c>
      <c r="ED78" s="477"/>
      <c r="EE78" s="125" t="s">
        <v>208</v>
      </c>
      <c r="EF78" s="74">
        <f t="shared" si="159"/>
        <v>0</v>
      </c>
      <c r="EG78" s="100"/>
      <c r="EH78" s="370"/>
      <c r="EI78" s="89"/>
      <c r="EJ78" s="96">
        <f t="shared" si="160"/>
        <v>0</v>
      </c>
      <c r="EK78" s="83">
        <f t="shared" si="72"/>
        <v>0</v>
      </c>
      <c r="EL78" s="83">
        <f>IF(Q77="初 年 度",EK78,0)</f>
        <v>0</v>
      </c>
      <c r="EM78" s="120">
        <f>IF(Q77="次 年 度",EK78,0)</f>
        <v>0</v>
      </c>
      <c r="EN78" s="71">
        <f t="shared" si="161"/>
        <v>0</v>
      </c>
      <c r="EO78" s="83">
        <f t="shared" si="188"/>
        <v>0</v>
      </c>
      <c r="EP78" s="83">
        <f t="shared" si="162"/>
        <v>0</v>
      </c>
      <c r="EQ78" s="83">
        <f t="shared" si="163"/>
        <v>0</v>
      </c>
      <c r="ER78" s="83">
        <f t="shared" si="164"/>
        <v>0</v>
      </c>
      <c r="ES78" s="120">
        <f t="shared" si="165"/>
        <v>0</v>
      </c>
      <c r="ET78" s="136">
        <f t="shared" si="181"/>
        <v>0</v>
      </c>
      <c r="EU78" s="122">
        <f t="shared" si="182"/>
        <v>0</v>
      </c>
      <c r="EV78" s="83">
        <f t="shared" si="183"/>
        <v>0</v>
      </c>
      <c r="EW78" s="83">
        <f t="shared" si="184"/>
        <v>0</v>
      </c>
      <c r="EX78" s="83">
        <f t="shared" si="185"/>
        <v>0</v>
      </c>
      <c r="EY78" s="130">
        <f t="shared" si="186"/>
        <v>0</v>
      </c>
      <c r="EZ78" s="71">
        <f>IF(L77="ブルーベリー（普通栽培）",0,220)</f>
        <v>220</v>
      </c>
      <c r="FA78" s="80">
        <f>IF(L77="ブルーベリー（普通栽培）",0,T78+AD78+AN78)</f>
        <v>0</v>
      </c>
      <c r="FB78" s="83">
        <f>IF(L77="ブルーベリー（普通栽培）",0,U78+AE78+AO78)</f>
        <v>0</v>
      </c>
      <c r="FC78" s="83">
        <f t="shared" si="166"/>
        <v>0</v>
      </c>
      <c r="FD78" s="83">
        <f t="shared" si="128"/>
        <v>0</v>
      </c>
      <c r="FE78" s="239">
        <f>IF(Q77="初 年 度",FC78-GK78,0)</f>
        <v>0</v>
      </c>
      <c r="FF78" s="240">
        <f>IF(Q77="次 年 度",FC78-GK78,0)</f>
        <v>0</v>
      </c>
      <c r="FG78" s="71">
        <f t="shared" si="167"/>
        <v>0</v>
      </c>
      <c r="FH78" s="83">
        <f t="shared" si="168"/>
        <v>0</v>
      </c>
      <c r="FI78" s="83">
        <f t="shared" si="169"/>
        <v>0</v>
      </c>
      <c r="FJ78" s="130">
        <f t="shared" si="170"/>
        <v>0</v>
      </c>
      <c r="FK78" s="314">
        <f>IF(P77="課税事業者（一般課税）",INT(V78*10/110)+INT(W78*10/110),0)</f>
        <v>0</v>
      </c>
      <c r="FL78" s="92">
        <f t="shared" si="187"/>
        <v>0</v>
      </c>
      <c r="FM78" s="102">
        <f>IF(P77="課税事業者（一般課税）",INT(AG78*0.0909090909090909),0)</f>
        <v>0</v>
      </c>
      <c r="FN78" s="343">
        <f t="shared" si="46"/>
        <v>0</v>
      </c>
      <c r="FO78" s="350">
        <f>IF(P77="課税事業者（一般課税）",INT(AP78*10/110)+INT(AQ78*10/110),0)</f>
        <v>0</v>
      </c>
      <c r="FP78" s="115">
        <f t="shared" si="171"/>
        <v>0</v>
      </c>
      <c r="FQ78" s="347">
        <f>IF(P77="課税事業者（一般課税）",INT(BA78*10/110),0)</f>
        <v>0</v>
      </c>
      <c r="FR78" s="92">
        <f t="shared" si="48"/>
        <v>0</v>
      </c>
      <c r="FS78" s="355">
        <f>IF(P77="課税事業者（一般課税）",INT(BL78*10/110),0)</f>
        <v>0</v>
      </c>
      <c r="FT78" s="105">
        <f t="shared" si="49"/>
        <v>0</v>
      </c>
      <c r="FU78" s="355">
        <f>IF(P77="課税事業者（一般課税）",INT(BV78*10/110),0)</f>
        <v>0</v>
      </c>
      <c r="FV78" s="115">
        <f t="shared" si="50"/>
        <v>0</v>
      </c>
      <c r="FW78" s="355">
        <f>IF(P77="課税事業者（一般課税）",INT(CF78*10/110),0)</f>
        <v>0</v>
      </c>
      <c r="FX78" s="105">
        <f t="shared" si="51"/>
        <v>0</v>
      </c>
      <c r="FY78" s="347">
        <f>IF(P77="課税事業者（一般課税）",INT(CT78*10/110)+INT(CU78*10/110),0)</f>
        <v>0</v>
      </c>
      <c r="FZ78" s="92">
        <f t="shared" si="172"/>
        <v>0</v>
      </c>
      <c r="GA78" s="355">
        <f>IF(P77="課税事業者（一般課税）",INT(DF78*10/110),0)</f>
        <v>0</v>
      </c>
      <c r="GB78" s="105">
        <f t="shared" si="53"/>
        <v>0</v>
      </c>
      <c r="GC78" s="354">
        <f>IF(P77="課税事業者（一般課税）",INT(DL78*10/110),0)</f>
        <v>0</v>
      </c>
      <c r="GD78" s="92">
        <f t="shared" si="54"/>
        <v>0</v>
      </c>
      <c r="GE78" s="355">
        <f>IF(P77="課税事業者（一般課税）",INT(DZ78*10/110),0)</f>
        <v>0</v>
      </c>
      <c r="GF78" s="115">
        <f t="shared" si="55"/>
        <v>0</v>
      </c>
      <c r="GG78" s="354">
        <f>IF(P77="課税事業者（一般課税）",INT(EJ78*10/110),0)</f>
        <v>0</v>
      </c>
      <c r="GH78" s="115">
        <f t="shared" si="56"/>
        <v>0</v>
      </c>
      <c r="GI78" s="113">
        <f t="shared" si="173"/>
        <v>0</v>
      </c>
      <c r="GJ78" s="92">
        <f t="shared" si="174"/>
        <v>0</v>
      </c>
      <c r="GK78" s="355">
        <f>IF(P77="課税事業者（一般課税）",INT(FC78*10/110),0)</f>
        <v>0</v>
      </c>
      <c r="GL78" s="140">
        <f t="shared" si="58"/>
        <v>0</v>
      </c>
      <c r="GM78" s="695"/>
    </row>
    <row r="79" spans="1:195" ht="20.100000000000001" customHeight="1">
      <c r="A79" s="667" t="str">
        <f t="shared" ref="A79" si="204">+A77</f>
        <v>北海道</v>
      </c>
      <c r="B79" s="521"/>
      <c r="C79" s="629">
        <f t="shared" si="59"/>
        <v>33</v>
      </c>
      <c r="D79" s="685"/>
      <c r="E79" s="317" t="s">
        <v>253</v>
      </c>
      <c r="F79" s="680"/>
      <c r="G79" s="767">
        <f>+'申請用入力(①本体) '!G79:G80</f>
        <v>0</v>
      </c>
      <c r="H79" s="697"/>
      <c r="I79" s="543"/>
      <c r="J79" s="698"/>
      <c r="K79" s="701"/>
      <c r="L79" s="683"/>
      <c r="M79" s="761"/>
      <c r="N79" s="448" t="e">
        <f t="shared" si="14"/>
        <v>#DIV/0!</v>
      </c>
      <c r="O79" s="689" t="str">
        <f>IF(L79="","",VLOOKUP(L79,'リスト（けさない）'!$Q$3:$R$29,2,0))</f>
        <v/>
      </c>
      <c r="P79" s="700"/>
      <c r="Q79" s="700"/>
      <c r="R79" s="460"/>
      <c r="S79" s="251" t="str">
        <f>IF(U79="","",VLOOKUP(L79,'リスト（けさない）'!$X$3:$Y$29,2,0))</f>
        <v/>
      </c>
      <c r="T79" s="249">
        <f t="shared" si="130"/>
        <v>0</v>
      </c>
      <c r="U79" s="260"/>
      <c r="V79" s="251">
        <f t="shared" ref="V79:V110" si="205">IF(U79&gt;0,ROUND(S79*U79,0),0)</f>
        <v>0</v>
      </c>
      <c r="W79" s="252"/>
      <c r="X79" s="253">
        <f t="shared" si="131"/>
        <v>0</v>
      </c>
      <c r="Y79" s="253">
        <f t="shared" ref="Y79:Y114" si="206">IF(W79&gt;0,INT((W79-FK79)/2),V79-FK79)</f>
        <v>0</v>
      </c>
      <c r="Z79" s="332">
        <f>IF(Q79="初 年 度",Y79,0)</f>
        <v>0</v>
      </c>
      <c r="AA79" s="438">
        <f>IF(Q79="次 年 度",Y79,0)</f>
        <v>0</v>
      </c>
      <c r="AB79" s="478"/>
      <c r="AC79" s="73" t="s">
        <v>208</v>
      </c>
      <c r="AD79" s="249">
        <f t="shared" si="132"/>
        <v>0</v>
      </c>
      <c r="AE79" s="427"/>
      <c r="AF79" s="388"/>
      <c r="AG79" s="260"/>
      <c r="AH79" s="254">
        <f t="shared" si="133"/>
        <v>0</v>
      </c>
      <c r="AI79" s="339">
        <f>IF(AG79&gt;0,INT((AG79-FM79)/2),AF79-FM79)</f>
        <v>0</v>
      </c>
      <c r="AJ79" s="335">
        <f>IF(Q79="初 年 度",AI79,0)</f>
        <v>0</v>
      </c>
      <c r="AK79" s="336">
        <f>IF(Q79="次 年 度",AI79,0)</f>
        <v>0</v>
      </c>
      <c r="AL79" s="460"/>
      <c r="AM79" s="251" t="str">
        <f>IF(AO79="","",VLOOKUP(L79,'リスト（けさない）'!$AA$3:$AB$29,2,0))</f>
        <v/>
      </c>
      <c r="AN79" s="254">
        <f t="shared" si="134"/>
        <v>0</v>
      </c>
      <c r="AO79" s="427"/>
      <c r="AP79" s="261">
        <f t="shared" ref="AP79:AP110" si="207">IF(AO79&gt;0,ROUND(AM79*AO79,0),0)</f>
        <v>0</v>
      </c>
      <c r="AQ79" s="260"/>
      <c r="AR79" s="262">
        <f t="shared" si="135"/>
        <v>0</v>
      </c>
      <c r="AS79" s="338">
        <f t="shared" si="67"/>
        <v>0</v>
      </c>
      <c r="AT79" s="332">
        <f>IF(Q79="初 年 度",AS79,0)</f>
        <v>0</v>
      </c>
      <c r="AU79" s="333">
        <f>IF(Q79="次 年 度",AS79,0)</f>
        <v>0</v>
      </c>
      <c r="AV79" s="478"/>
      <c r="AW79" s="73" t="s">
        <v>208</v>
      </c>
      <c r="AX79" s="254">
        <f t="shared" si="136"/>
        <v>0</v>
      </c>
      <c r="AY79" s="250"/>
      <c r="AZ79" s="369"/>
      <c r="BA79" s="260"/>
      <c r="BB79" s="254">
        <f t="shared" si="137"/>
        <v>0</v>
      </c>
      <c r="BC79" s="338">
        <f t="shared" si="61"/>
        <v>0</v>
      </c>
      <c r="BD79" s="332">
        <f>IF(Q79="初 年 度",BC79,0)</f>
        <v>0</v>
      </c>
      <c r="BE79" s="333">
        <f>IF(Q79="次 年 度",BC79,0)</f>
        <v>0</v>
      </c>
      <c r="BF79" s="478"/>
      <c r="BG79" s="73" t="s">
        <v>208</v>
      </c>
      <c r="BH79" s="254">
        <f t="shared" si="138"/>
        <v>0</v>
      </c>
      <c r="BI79" s="250"/>
      <c r="BJ79" s="369"/>
      <c r="BK79" s="260"/>
      <c r="BL79" s="254">
        <f t="shared" si="139"/>
        <v>0</v>
      </c>
      <c r="BM79" s="339">
        <f t="shared" si="68"/>
        <v>0</v>
      </c>
      <c r="BN79" s="335">
        <f>IF(Q79="初 年 度",BM79,0)</f>
        <v>0</v>
      </c>
      <c r="BO79" s="336">
        <f>IF(Q79="次 年 度",BM79,0)</f>
        <v>0</v>
      </c>
      <c r="BP79" s="478"/>
      <c r="BQ79" s="73" t="s">
        <v>208</v>
      </c>
      <c r="BR79" s="254">
        <f t="shared" si="140"/>
        <v>0</v>
      </c>
      <c r="BS79" s="250"/>
      <c r="BT79" s="369"/>
      <c r="BU79" s="90"/>
      <c r="BV79" s="97">
        <f t="shared" si="141"/>
        <v>0</v>
      </c>
      <c r="BW79" s="339">
        <f t="shared" si="69"/>
        <v>0</v>
      </c>
      <c r="BX79" s="335">
        <f>IF(Q79="初 年 度",BW79,0)</f>
        <v>0</v>
      </c>
      <c r="BY79" s="336">
        <f>IF(Q79="次 年 度",BW79,0)</f>
        <v>0</v>
      </c>
      <c r="BZ79" s="478"/>
      <c r="CA79" s="73" t="s">
        <v>208</v>
      </c>
      <c r="CB79" s="254">
        <f t="shared" si="142"/>
        <v>0</v>
      </c>
      <c r="CC79" s="250"/>
      <c r="CD79" s="369"/>
      <c r="CE79" s="260"/>
      <c r="CF79" s="254">
        <f t="shared" si="143"/>
        <v>0</v>
      </c>
      <c r="CG79" s="338">
        <f t="shared" si="62"/>
        <v>0</v>
      </c>
      <c r="CH79" s="332">
        <f>IF(Q79="初 年 度",CG79,0)</f>
        <v>0</v>
      </c>
      <c r="CI79" s="333">
        <f>IF(Q79="次 年 度",CG79,0)</f>
        <v>0</v>
      </c>
      <c r="CJ79" s="242">
        <f t="shared" si="144"/>
        <v>0</v>
      </c>
      <c r="CK79" s="251">
        <f t="shared" si="145"/>
        <v>0</v>
      </c>
      <c r="CL79" s="251">
        <f t="shared" si="146"/>
        <v>0</v>
      </c>
      <c r="CM79" s="253">
        <f t="shared" si="147"/>
        <v>0</v>
      </c>
      <c r="CN79" s="251">
        <f t="shared" si="148"/>
        <v>0</v>
      </c>
      <c r="CO79" s="268">
        <f t="shared" si="149"/>
        <v>0</v>
      </c>
      <c r="CP79" s="478"/>
      <c r="CQ79" s="251" t="str">
        <f>IF(CS79="","",VLOOKUP(L79,'リスト（けさない）'!$AD$3:$AE$29,2,0))</f>
        <v/>
      </c>
      <c r="CR79" s="249">
        <f t="shared" si="150"/>
        <v>0</v>
      </c>
      <c r="CS79" s="250"/>
      <c r="CT79" s="251">
        <f t="shared" si="151"/>
        <v>0</v>
      </c>
      <c r="CU79" s="260"/>
      <c r="CV79" s="251">
        <f t="shared" si="152"/>
        <v>0</v>
      </c>
      <c r="CW79" s="339">
        <f t="shared" si="70"/>
        <v>0</v>
      </c>
      <c r="CX79" s="335">
        <f>IF(Q79="初 年 度",CW79,0)</f>
        <v>0</v>
      </c>
      <c r="CY79" s="336">
        <f>IF(Q79="次 年 度",CW79,0)</f>
        <v>0</v>
      </c>
      <c r="CZ79" s="478"/>
      <c r="DA79" s="73" t="s">
        <v>208</v>
      </c>
      <c r="DB79" s="249">
        <f t="shared" si="153"/>
        <v>0</v>
      </c>
      <c r="DC79" s="250"/>
      <c r="DD79" s="369"/>
      <c r="DE79" s="260"/>
      <c r="DF79" s="254">
        <f t="shared" si="154"/>
        <v>0</v>
      </c>
      <c r="DG79" s="338">
        <f t="shared" si="64"/>
        <v>0</v>
      </c>
      <c r="DH79" s="332">
        <f>IF(Q79="初 年 度",DG79,0)</f>
        <v>0</v>
      </c>
      <c r="DI79" s="333">
        <f>IF(Q79="次 年 度",DG79,0)</f>
        <v>0</v>
      </c>
      <c r="DJ79" s="478"/>
      <c r="DK79" s="456" t="s">
        <v>208</v>
      </c>
      <c r="DL79" s="249">
        <f t="shared" si="155"/>
        <v>0</v>
      </c>
      <c r="DM79" s="250"/>
      <c r="DN79" s="369"/>
      <c r="DO79" s="260"/>
      <c r="DP79" s="254">
        <f t="shared" si="156"/>
        <v>0</v>
      </c>
      <c r="DQ79" s="339">
        <f t="shared" si="71"/>
        <v>0</v>
      </c>
      <c r="DR79" s="335">
        <f>IF(Q79="初 年 度",DQ79,0)</f>
        <v>0</v>
      </c>
      <c r="DS79" s="336">
        <f>IF(Q79="次 年 度",DQ79,0)</f>
        <v>0</v>
      </c>
      <c r="DT79" s="478"/>
      <c r="DU79" s="456" t="s">
        <v>208</v>
      </c>
      <c r="DV79" s="249">
        <f t="shared" si="157"/>
        <v>0</v>
      </c>
      <c r="DW79" s="250"/>
      <c r="DX79" s="369"/>
      <c r="DY79" s="260"/>
      <c r="DZ79" s="248">
        <f t="shared" si="158"/>
        <v>0</v>
      </c>
      <c r="EA79" s="339">
        <f t="shared" si="65"/>
        <v>0</v>
      </c>
      <c r="EB79" s="335">
        <f>IF(Q79="初 年 度",EA79,0)</f>
        <v>0</v>
      </c>
      <c r="EC79" s="336">
        <f>IF(Q79="次 年 度",EA79,0)</f>
        <v>0</v>
      </c>
      <c r="ED79" s="478"/>
      <c r="EE79" s="456" t="s">
        <v>208</v>
      </c>
      <c r="EF79" s="249">
        <f t="shared" si="159"/>
        <v>0</v>
      </c>
      <c r="EG79" s="250"/>
      <c r="EH79" s="369"/>
      <c r="EI79" s="260"/>
      <c r="EJ79" s="254">
        <f t="shared" si="160"/>
        <v>0</v>
      </c>
      <c r="EK79" s="339">
        <f t="shared" si="72"/>
        <v>0</v>
      </c>
      <c r="EL79" s="335">
        <f>IF(Q79="初 年 度",EK79,0)</f>
        <v>0</v>
      </c>
      <c r="EM79" s="336">
        <f>IF(Q79="次 年 度",EK79,0)</f>
        <v>0</v>
      </c>
      <c r="EN79" s="242">
        <f t="shared" si="161"/>
        <v>0</v>
      </c>
      <c r="EO79" s="253">
        <f t="shared" si="188"/>
        <v>0</v>
      </c>
      <c r="EP79" s="253">
        <f t="shared" si="162"/>
        <v>0</v>
      </c>
      <c r="EQ79" s="253">
        <f t="shared" si="163"/>
        <v>0</v>
      </c>
      <c r="ER79" s="253">
        <f t="shared" si="164"/>
        <v>0</v>
      </c>
      <c r="ES79" s="263">
        <f t="shared" si="165"/>
        <v>0</v>
      </c>
      <c r="ET79" s="276">
        <f t="shared" ref="ET79:ET114" si="208">SUM(T79,AD79,AN79,CJ79,CR79,DB79,EN79)</f>
        <v>0</v>
      </c>
      <c r="EU79" s="265">
        <f t="shared" ref="EU79:EU114" si="209">SUM(U79,AE79,AO79,CK79,CS79,DC79,EO79)</f>
        <v>0</v>
      </c>
      <c r="EV79" s="253">
        <f t="shared" ref="EV79:EV114" si="210">SUM(X79,AH79,AR79,CL79,CV79,DF79,EP79)</f>
        <v>0</v>
      </c>
      <c r="EW79" s="253">
        <f t="shared" ref="EW79:EW114" si="211">SUM(Y79,AI79,AS79,CM79,CW79,DG79,EQ79)</f>
        <v>0</v>
      </c>
      <c r="EX79" s="251">
        <f t="shared" ref="EX79:EX114" si="212">SUM(Z79,AJ79,AT79,CN79,CX79,DH79,ER79)</f>
        <v>0</v>
      </c>
      <c r="EY79" s="268">
        <f t="shared" ref="EY79:EY114" si="213">SUM(AA79,AK79,AU79,CO79,CY79,DI79,ES79)</f>
        <v>0</v>
      </c>
      <c r="EZ79" s="383">
        <f>IF(L79="ブルーベリー（普通栽培）",0,220)</f>
        <v>220</v>
      </c>
      <c r="FA79" s="247">
        <f>IF(L79="ブルーベリー（普通栽培）",0,T79+AD79+AN79)</f>
        <v>0</v>
      </c>
      <c r="FB79" s="247">
        <f>IF(L79="ブルーベリー（普通栽培）",0,U79+AE79+AO79)</f>
        <v>0</v>
      </c>
      <c r="FC79" s="253">
        <f t="shared" si="166"/>
        <v>0</v>
      </c>
      <c r="FD79" s="253">
        <f t="shared" si="128"/>
        <v>0</v>
      </c>
      <c r="FE79" s="253">
        <f>IF(Q79="初 年 度",FC79-GK79,0)</f>
        <v>0</v>
      </c>
      <c r="FF79" s="263">
        <f>IF(Q79="次 年 度",FC79-GK79,0)</f>
        <v>0</v>
      </c>
      <c r="FG79" s="137">
        <f t="shared" si="167"/>
        <v>0</v>
      </c>
      <c r="FH79" s="84">
        <f t="shared" si="168"/>
        <v>0</v>
      </c>
      <c r="FI79" s="84">
        <f t="shared" si="169"/>
        <v>0</v>
      </c>
      <c r="FJ79" s="131">
        <f t="shared" si="170"/>
        <v>0</v>
      </c>
      <c r="FK79" s="228">
        <f>IF(P79="課税事業者（一般課税）",INT(V79*10/110)+INT(W79*10/110),0)</f>
        <v>0</v>
      </c>
      <c r="FL79" s="282">
        <f t="shared" ref="FL79:FL110" si="214">IF(V79=0,INT(FK79/2),FK79)</f>
        <v>0</v>
      </c>
      <c r="FM79" s="283">
        <f>IF(P79="課税事業者（一般課税）",INT(AG79*0.0909090909090909),0)</f>
        <v>0</v>
      </c>
      <c r="FN79" s="344">
        <f t="shared" si="46"/>
        <v>0</v>
      </c>
      <c r="FO79" s="232">
        <f>IF(P79="課税事業者（一般課税）",INT(AP79*10/110)+INT(AQ79*10/110),0)</f>
        <v>0</v>
      </c>
      <c r="FP79" s="286">
        <f t="shared" si="171"/>
        <v>0</v>
      </c>
      <c r="FQ79" s="340">
        <f>IF(P79="課税事業者（一般課税）",INT(BA79*10/110),0)</f>
        <v>0</v>
      </c>
      <c r="FR79" s="282">
        <f t="shared" si="48"/>
        <v>0</v>
      </c>
      <c r="FS79" s="230">
        <f>IF(P79="課税事業者（一般課税）",INT(BL79*10/110),0)</f>
        <v>0</v>
      </c>
      <c r="FT79" s="284">
        <f t="shared" si="49"/>
        <v>0</v>
      </c>
      <c r="FU79" s="230">
        <f>IF(P79="課税事業者（一般課税）",INT(BV79*10/110),0)</f>
        <v>0</v>
      </c>
      <c r="FV79" s="286">
        <f t="shared" si="50"/>
        <v>0</v>
      </c>
      <c r="FW79" s="230">
        <f>IF(P79="課税事業者（一般課税）",INT(CF79*10/110),0)</f>
        <v>0</v>
      </c>
      <c r="FX79" s="284">
        <f t="shared" si="51"/>
        <v>0</v>
      </c>
      <c r="FY79" s="340">
        <f>IF(P79="課税事業者（一般課税）",INT(CT79*10/110)+INT(CU79*10/110),0)</f>
        <v>0</v>
      </c>
      <c r="FZ79" s="282">
        <f t="shared" si="172"/>
        <v>0</v>
      </c>
      <c r="GA79" s="230">
        <f>IF(P79="課税事業者（一般課税）",INT(DF79*10/110),0)</f>
        <v>0</v>
      </c>
      <c r="GB79" s="284">
        <f t="shared" si="53"/>
        <v>0</v>
      </c>
      <c r="GC79" s="353">
        <f>IF(P79="課税事業者（一般課税）",INT(DP79*10/110),0)</f>
        <v>0</v>
      </c>
      <c r="GD79" s="282">
        <f t="shared" si="54"/>
        <v>0</v>
      </c>
      <c r="GE79" s="230">
        <f>IF(P79="課税事業者（一般課税）",INT(DZ79*10/110),0)</f>
        <v>0</v>
      </c>
      <c r="GF79" s="286">
        <f t="shared" si="55"/>
        <v>0</v>
      </c>
      <c r="GG79" s="353">
        <f>IF(P79="課税事業者（一般課税）",INT(EJ79*10/110),0)</f>
        <v>0</v>
      </c>
      <c r="GH79" s="286">
        <f t="shared" si="56"/>
        <v>0</v>
      </c>
      <c r="GI79" s="285">
        <f t="shared" si="173"/>
        <v>0</v>
      </c>
      <c r="GJ79" s="282">
        <f t="shared" si="174"/>
        <v>0</v>
      </c>
      <c r="GK79" s="230">
        <f>IF(P79="課税事業者（一般課税）",INT(FC79*10/110),0)</f>
        <v>0</v>
      </c>
      <c r="GL79" s="288">
        <f t="shared" si="58"/>
        <v>0</v>
      </c>
      <c r="GM79" s="694"/>
    </row>
    <row r="80" spans="1:195" ht="20.100000000000001" customHeight="1">
      <c r="A80" s="668"/>
      <c r="B80" s="522"/>
      <c r="C80" s="669"/>
      <c r="D80" s="673"/>
      <c r="E80" s="322" t="s">
        <v>135</v>
      </c>
      <c r="F80" s="675"/>
      <c r="G80" s="770"/>
      <c r="H80" s="497"/>
      <c r="I80" s="697"/>
      <c r="J80" s="699"/>
      <c r="K80" s="552"/>
      <c r="L80" s="541"/>
      <c r="M80" s="554"/>
      <c r="N80" s="447" t="e">
        <f t="shared" ref="N80:N114" si="215">ROUNDDOWN(((R80+AL80)*1000)/(U80+AO80),0)</f>
        <v>#DIV/0!</v>
      </c>
      <c r="O80" s="690"/>
      <c r="P80" s="537"/>
      <c r="Q80" s="537"/>
      <c r="R80" s="91"/>
      <c r="S80" s="80" t="str">
        <f>IF(U80="","",VLOOKUP(L79,'リスト（けさない）'!$X$3:$Y$29,2,0))</f>
        <v/>
      </c>
      <c r="T80" s="75">
        <f t="shared" si="130"/>
        <v>0</v>
      </c>
      <c r="U80" s="91"/>
      <c r="V80" s="81">
        <f t="shared" si="205"/>
        <v>0</v>
      </c>
      <c r="W80" s="79"/>
      <c r="X80" s="85">
        <f t="shared" si="131"/>
        <v>0</v>
      </c>
      <c r="Y80" s="83">
        <f t="shared" si="206"/>
        <v>0</v>
      </c>
      <c r="Z80" s="394">
        <f>IF(Q79="初 年 度",Y80,0)</f>
        <v>0</v>
      </c>
      <c r="AA80" s="439">
        <f>IF(Q79="次 年 度",Y80,0)</f>
        <v>0</v>
      </c>
      <c r="AB80" s="475"/>
      <c r="AC80" s="126" t="s">
        <v>208</v>
      </c>
      <c r="AD80" s="75">
        <f t="shared" si="132"/>
        <v>0</v>
      </c>
      <c r="AE80" s="424"/>
      <c r="AF80" s="388"/>
      <c r="AG80" s="91"/>
      <c r="AH80" s="94">
        <f t="shared" si="133"/>
        <v>0</v>
      </c>
      <c r="AI80" s="96">
        <f>IF(AG79&gt;0,INT((AG80-FM80)/2),AF80-FM80)</f>
        <v>0</v>
      </c>
      <c r="AJ80" s="96">
        <f>IF(Q79="初 年 度",AI80,0)</f>
        <v>0</v>
      </c>
      <c r="AK80" s="99">
        <f>IF(Q79="次 年 度",AI80,0)</f>
        <v>0</v>
      </c>
      <c r="AL80" s="91"/>
      <c r="AM80" s="81" t="str">
        <f>IF(AO80="","",VLOOKUP(L79,'リスト（けさない）'!$AA$3:$AB$29,2,0))</f>
        <v/>
      </c>
      <c r="AN80" s="94">
        <f t="shared" si="134"/>
        <v>0</v>
      </c>
      <c r="AO80" s="424"/>
      <c r="AP80" s="106">
        <f t="shared" si="207"/>
        <v>0</v>
      </c>
      <c r="AQ80" s="91"/>
      <c r="AR80" s="110">
        <f t="shared" si="135"/>
        <v>0</v>
      </c>
      <c r="AS80" s="334">
        <f t="shared" si="67"/>
        <v>0</v>
      </c>
      <c r="AT80" s="334">
        <f>IF(Q79="初 年 度",AS80,0)</f>
        <v>0</v>
      </c>
      <c r="AU80" s="337">
        <f>IF(Q79="次 年 度",AS80,0)</f>
        <v>0</v>
      </c>
      <c r="AV80" s="475"/>
      <c r="AW80" s="126" t="s">
        <v>208</v>
      </c>
      <c r="AX80" s="94">
        <f t="shared" si="136"/>
        <v>0</v>
      </c>
      <c r="AY80" s="101"/>
      <c r="AZ80" s="370"/>
      <c r="BA80" s="91"/>
      <c r="BB80" s="96">
        <f t="shared" si="137"/>
        <v>0</v>
      </c>
      <c r="BC80" s="80">
        <f t="shared" si="61"/>
        <v>0</v>
      </c>
      <c r="BD80" s="83">
        <f>IF(Q79="初 年 度",BC80,0)</f>
        <v>0</v>
      </c>
      <c r="BE80" s="120">
        <f>IF(Q79="次 年 度",BC80,0)</f>
        <v>0</v>
      </c>
      <c r="BF80" s="475"/>
      <c r="BG80" s="126" t="s">
        <v>208</v>
      </c>
      <c r="BH80" s="94">
        <f t="shared" si="138"/>
        <v>0</v>
      </c>
      <c r="BI80" s="101"/>
      <c r="BJ80" s="370"/>
      <c r="BK80" s="91"/>
      <c r="BL80" s="94">
        <f t="shared" si="139"/>
        <v>0</v>
      </c>
      <c r="BM80" s="83">
        <f t="shared" si="68"/>
        <v>0</v>
      </c>
      <c r="BN80" s="83">
        <f>IF(Q79="初 年 度",BM80,0)</f>
        <v>0</v>
      </c>
      <c r="BO80" s="120">
        <f>IF(Q79="次 年 度",BM80,0)</f>
        <v>0</v>
      </c>
      <c r="BP80" s="475"/>
      <c r="BQ80" s="126" t="s">
        <v>208</v>
      </c>
      <c r="BR80" s="94">
        <f t="shared" si="140"/>
        <v>0</v>
      </c>
      <c r="BS80" s="101"/>
      <c r="BT80" s="370"/>
      <c r="BU80" s="91"/>
      <c r="BV80" s="94">
        <f t="shared" si="141"/>
        <v>0</v>
      </c>
      <c r="BW80" s="83">
        <f t="shared" si="69"/>
        <v>0</v>
      </c>
      <c r="BX80" s="83">
        <f>IF(Q79="初 年 度",BW80,0)</f>
        <v>0</v>
      </c>
      <c r="BY80" s="120">
        <f>IF(Q79="次 年 度",BW80,0)</f>
        <v>0</v>
      </c>
      <c r="BZ80" s="475"/>
      <c r="CA80" s="126" t="s">
        <v>208</v>
      </c>
      <c r="CB80" s="94">
        <f t="shared" si="142"/>
        <v>0</v>
      </c>
      <c r="CC80" s="101"/>
      <c r="CD80" s="370"/>
      <c r="CE80" s="91"/>
      <c r="CF80" s="96">
        <f t="shared" si="143"/>
        <v>0</v>
      </c>
      <c r="CG80" s="83">
        <f t="shared" si="62"/>
        <v>0</v>
      </c>
      <c r="CH80" s="83">
        <f>IF(Q79="初 年 度",CG80,0)</f>
        <v>0</v>
      </c>
      <c r="CI80" s="120">
        <f>IF(Q79="次 年 度",CG80,0)</f>
        <v>0</v>
      </c>
      <c r="CJ80" s="69">
        <f t="shared" si="144"/>
        <v>0</v>
      </c>
      <c r="CK80" s="81">
        <f t="shared" si="145"/>
        <v>0</v>
      </c>
      <c r="CL80" s="81">
        <f t="shared" si="146"/>
        <v>0</v>
      </c>
      <c r="CM80" s="85">
        <f t="shared" si="147"/>
        <v>0</v>
      </c>
      <c r="CN80" s="81">
        <f t="shared" si="148"/>
        <v>0</v>
      </c>
      <c r="CO80" s="132">
        <f t="shared" si="149"/>
        <v>0</v>
      </c>
      <c r="CP80" s="475"/>
      <c r="CQ80" s="81" t="str">
        <f>IF(CS80="","",VLOOKUP(L79,'リスト（けさない）'!$AD$3:$AE$29,2,0))</f>
        <v/>
      </c>
      <c r="CR80" s="75">
        <f t="shared" si="150"/>
        <v>0</v>
      </c>
      <c r="CS80" s="101"/>
      <c r="CT80" s="81">
        <f t="shared" si="151"/>
        <v>0</v>
      </c>
      <c r="CU80" s="91"/>
      <c r="CV80" s="81">
        <f t="shared" si="152"/>
        <v>0</v>
      </c>
      <c r="CW80" s="80">
        <f t="shared" si="70"/>
        <v>0</v>
      </c>
      <c r="CX80" s="83">
        <f>IF(Q79="初 年 度",CW80,0)</f>
        <v>0</v>
      </c>
      <c r="CY80" s="120">
        <f>IF(Q79="次 年 度",CW80,0)</f>
        <v>0</v>
      </c>
      <c r="CZ80" s="475"/>
      <c r="DA80" s="126" t="s">
        <v>208</v>
      </c>
      <c r="DB80" s="75">
        <f t="shared" si="153"/>
        <v>0</v>
      </c>
      <c r="DC80" s="101"/>
      <c r="DD80" s="370"/>
      <c r="DE80" s="91"/>
      <c r="DF80" s="96">
        <f t="shared" si="154"/>
        <v>0</v>
      </c>
      <c r="DG80" s="83">
        <f t="shared" si="64"/>
        <v>0</v>
      </c>
      <c r="DH80" s="83">
        <f>IF(Q79="初 年 度",DG80,0)</f>
        <v>0</v>
      </c>
      <c r="DI80" s="120">
        <f>IF(Q79="次 年 度",DG80,0)</f>
        <v>0</v>
      </c>
      <c r="DJ80" s="475"/>
      <c r="DK80" s="126" t="s">
        <v>208</v>
      </c>
      <c r="DL80" s="75">
        <f t="shared" si="155"/>
        <v>0</v>
      </c>
      <c r="DM80" s="101"/>
      <c r="DN80" s="370"/>
      <c r="DO80" s="91"/>
      <c r="DP80" s="94">
        <f t="shared" si="156"/>
        <v>0</v>
      </c>
      <c r="DQ80" s="83">
        <f t="shared" si="71"/>
        <v>0</v>
      </c>
      <c r="DR80" s="83">
        <f>IF(Q79="初 年 度",DQ80,0)</f>
        <v>0</v>
      </c>
      <c r="DS80" s="120">
        <f>IF(Q79="次 年 度",DQ80,0)</f>
        <v>0</v>
      </c>
      <c r="DT80" s="475"/>
      <c r="DU80" s="126" t="s">
        <v>208</v>
      </c>
      <c r="DV80" s="75">
        <f t="shared" si="157"/>
        <v>0</v>
      </c>
      <c r="DW80" s="101"/>
      <c r="DX80" s="370"/>
      <c r="DY80" s="91"/>
      <c r="DZ80" s="96">
        <f t="shared" si="158"/>
        <v>0</v>
      </c>
      <c r="EA80" s="83">
        <f t="shared" si="65"/>
        <v>0</v>
      </c>
      <c r="EB80" s="83">
        <f>IF(Q79="初 年 度",EA80,0)</f>
        <v>0</v>
      </c>
      <c r="EC80" s="120">
        <f>IF(Q79="次 年 度",EA80,0)</f>
        <v>0</v>
      </c>
      <c r="ED80" s="475"/>
      <c r="EE80" s="126" t="s">
        <v>208</v>
      </c>
      <c r="EF80" s="75">
        <f t="shared" si="159"/>
        <v>0</v>
      </c>
      <c r="EG80" s="101"/>
      <c r="EH80" s="370"/>
      <c r="EI80" s="91"/>
      <c r="EJ80" s="94">
        <f t="shared" si="160"/>
        <v>0</v>
      </c>
      <c r="EK80" s="83">
        <f t="shared" si="72"/>
        <v>0</v>
      </c>
      <c r="EL80" s="83">
        <f>IF(Q79="初 年 度",EK80,0)</f>
        <v>0</v>
      </c>
      <c r="EM80" s="120">
        <f>IF(Q79="次 年 度",EK80,0)</f>
        <v>0</v>
      </c>
      <c r="EN80" s="69">
        <f t="shared" si="161"/>
        <v>0</v>
      </c>
      <c r="EO80" s="83">
        <f t="shared" ref="EO80:EO114" si="216">SUM(DM80,DW80,EG80)</f>
        <v>0</v>
      </c>
      <c r="EP80" s="85">
        <f t="shared" si="162"/>
        <v>0</v>
      </c>
      <c r="EQ80" s="85">
        <f t="shared" si="163"/>
        <v>0</v>
      </c>
      <c r="ER80" s="85">
        <f t="shared" si="164"/>
        <v>0</v>
      </c>
      <c r="ES80" s="119">
        <f t="shared" si="165"/>
        <v>0</v>
      </c>
      <c r="ET80" s="138">
        <f t="shared" si="208"/>
        <v>0</v>
      </c>
      <c r="EU80" s="123">
        <f t="shared" si="209"/>
        <v>0</v>
      </c>
      <c r="EV80" s="85">
        <f t="shared" si="210"/>
        <v>0</v>
      </c>
      <c r="EW80" s="85">
        <f t="shared" si="211"/>
        <v>0</v>
      </c>
      <c r="EX80" s="83">
        <f t="shared" si="212"/>
        <v>0</v>
      </c>
      <c r="EY80" s="130">
        <f t="shared" si="213"/>
        <v>0</v>
      </c>
      <c r="EZ80" s="71">
        <f>IF(L79="ブルーベリー（普通栽培）",0,220)</f>
        <v>220</v>
      </c>
      <c r="FA80" s="80">
        <f>IF(L79="ブルーベリー（普通栽培）",0,T80+AD80+AN80)</f>
        <v>0</v>
      </c>
      <c r="FB80" s="83">
        <f>IF(L79="ブルーベリー（普通栽培）",0,U80+AE80+AO80)</f>
        <v>0</v>
      </c>
      <c r="FC80" s="83">
        <f t="shared" si="166"/>
        <v>0</v>
      </c>
      <c r="FD80" s="85">
        <f t="shared" si="128"/>
        <v>0</v>
      </c>
      <c r="FE80" s="117">
        <f>IF(Q79="初 年 度",FC80-GK80,0)</f>
        <v>0</v>
      </c>
      <c r="FF80" s="118">
        <f>IF(Q79="次 年 度",FC80-GK80,0)</f>
        <v>0</v>
      </c>
      <c r="FG80" s="138">
        <f t="shared" si="167"/>
        <v>0</v>
      </c>
      <c r="FH80" s="85">
        <f t="shared" si="168"/>
        <v>0</v>
      </c>
      <c r="FI80" s="85">
        <f t="shared" si="169"/>
        <v>0</v>
      </c>
      <c r="FJ80" s="132">
        <f t="shared" si="170"/>
        <v>0</v>
      </c>
      <c r="FK80" s="314">
        <f>IF(P79="課税事業者（一般課税）",INT(V80*10/110)+INT(W80*10/110),0)</f>
        <v>0</v>
      </c>
      <c r="FL80" s="93">
        <f t="shared" si="214"/>
        <v>0</v>
      </c>
      <c r="FM80" s="103">
        <f>IF(P79="課税事業者（一般課税）",INT(AG80*0.0909090909090909),0)</f>
        <v>0</v>
      </c>
      <c r="FN80" s="341">
        <f t="shared" ref="FN80:FN112" si="217">INT(FM80/2)</f>
        <v>0</v>
      </c>
      <c r="FO80" s="350">
        <f>IF(P79="課税事業者（一般課税）",INT(AP80*10/110)+INT(AQ80*10/110),0)</f>
        <v>0</v>
      </c>
      <c r="FP80" s="116">
        <f t="shared" si="171"/>
        <v>0</v>
      </c>
      <c r="FQ80" s="347">
        <f>IF(P79="課税事業者（一般課税）",INT(BA80*10/110),0)</f>
        <v>0</v>
      </c>
      <c r="FR80" s="93">
        <f t="shared" ref="FR80:FR112" si="218">INT(FQ80/2)</f>
        <v>0</v>
      </c>
      <c r="FS80" s="355">
        <f>IF(P79="課税事業者（一般課税）",INT(BL80*10/110),0)</f>
        <v>0</v>
      </c>
      <c r="FT80" s="104">
        <f t="shared" ref="FT80:FT112" si="219">INT(FS80/2)</f>
        <v>0</v>
      </c>
      <c r="FU80" s="355">
        <f>IF(P79="課税事業者（一般課税）",INT(BV80*10/110),0)</f>
        <v>0</v>
      </c>
      <c r="FV80" s="116">
        <f t="shared" ref="FV80:FV112" si="220">INT(FU80/2)</f>
        <v>0</v>
      </c>
      <c r="FW80" s="355">
        <f>IF(P79="課税事業者（一般課税）",INT(CF80*10/110),0)</f>
        <v>0</v>
      </c>
      <c r="FX80" s="104">
        <f t="shared" ref="FX80:FX112" si="221">INT(FW80/2)</f>
        <v>0</v>
      </c>
      <c r="FY80" s="347">
        <f>IF(P79="課税事業者（一般課税）",INT(CT80*10/110)+INT(CU80*10/110),0)</f>
        <v>0</v>
      </c>
      <c r="FZ80" s="93">
        <f t="shared" si="172"/>
        <v>0</v>
      </c>
      <c r="GA80" s="355">
        <f>IF(P79="課税事業者（一般課税）",INT(DF80*10/110),0)</f>
        <v>0</v>
      </c>
      <c r="GB80" s="104">
        <f t="shared" ref="GB80:GB112" si="222">INT(GA80/2)</f>
        <v>0</v>
      </c>
      <c r="GC80" s="354">
        <f>IF(P79="課税事業者（一般課税）",INT(DL80*10/110),0)</f>
        <v>0</v>
      </c>
      <c r="GD80" s="93">
        <f t="shared" ref="GD80:GD112" si="223">INT(GC80/2)</f>
        <v>0</v>
      </c>
      <c r="GE80" s="355">
        <f>IF(P79="課税事業者（一般課税）",INT(DZ80*10/110),0)</f>
        <v>0</v>
      </c>
      <c r="GF80" s="116">
        <f t="shared" ref="GF80:GF112" si="224">INT(GE80/2)</f>
        <v>0</v>
      </c>
      <c r="GG80" s="354">
        <f>IF(P79="課税事業者（一般課税）",INT(EJ80*10/110),0)</f>
        <v>0</v>
      </c>
      <c r="GH80" s="116">
        <f t="shared" ref="GH80:GH112" si="225">INT(GG80/2)</f>
        <v>0</v>
      </c>
      <c r="GI80" s="114">
        <f t="shared" si="173"/>
        <v>0</v>
      </c>
      <c r="GJ80" s="93">
        <f t="shared" si="174"/>
        <v>0</v>
      </c>
      <c r="GK80" s="355">
        <f>IF(P79="課税事業者（一般課税）",INT(FC80*10/110),0)</f>
        <v>0</v>
      </c>
      <c r="GL80" s="139">
        <f t="shared" ref="GL80:GL112" si="226">+GK80</f>
        <v>0</v>
      </c>
      <c r="GM80" s="695"/>
    </row>
    <row r="81" spans="1:195" ht="20.100000000000001" customHeight="1">
      <c r="A81" s="667" t="str">
        <f t="shared" ref="A81" si="227">+A79</f>
        <v>北海道</v>
      </c>
      <c r="B81" s="521"/>
      <c r="C81" s="629">
        <f t="shared" ref="C81:C113" si="228">+C79+1</f>
        <v>34</v>
      </c>
      <c r="D81" s="685"/>
      <c r="E81" s="317" t="s">
        <v>253</v>
      </c>
      <c r="F81" s="680"/>
      <c r="G81" s="767">
        <f>+'申請用入力(①本体) '!G81:G82</f>
        <v>0</v>
      </c>
      <c r="H81" s="697"/>
      <c r="I81" s="543"/>
      <c r="J81" s="698"/>
      <c r="K81" s="701"/>
      <c r="L81" s="683"/>
      <c r="M81" s="761"/>
      <c r="N81" s="448" t="e">
        <f t="shared" si="215"/>
        <v>#DIV/0!</v>
      </c>
      <c r="O81" s="689" t="str">
        <f>IF(L81="","",VLOOKUP(L81,'リスト（けさない）'!$Q$3:$R$29,2,0))</f>
        <v/>
      </c>
      <c r="P81" s="700"/>
      <c r="Q81" s="700"/>
      <c r="R81" s="473"/>
      <c r="S81" s="251" t="str">
        <f>IF(U81="","",VLOOKUP(L81,'リスト（けさない）'!$X$3:$Y$29,2,0))</f>
        <v/>
      </c>
      <c r="T81" s="243">
        <f t="shared" si="130"/>
        <v>0</v>
      </c>
      <c r="U81" s="255"/>
      <c r="V81" s="245">
        <f t="shared" si="205"/>
        <v>0</v>
      </c>
      <c r="W81" s="246"/>
      <c r="X81" s="247">
        <f t="shared" si="131"/>
        <v>0</v>
      </c>
      <c r="Y81" s="253">
        <f t="shared" si="206"/>
        <v>0</v>
      </c>
      <c r="Z81" s="332">
        <f>IF(Q81="初 年 度",Y81,0)</f>
        <v>0</v>
      </c>
      <c r="AA81" s="438">
        <f>IF(Q81="次 年 度",Y81,0)</f>
        <v>0</v>
      </c>
      <c r="AB81" s="476"/>
      <c r="AC81" s="124" t="s">
        <v>133</v>
      </c>
      <c r="AD81" s="243">
        <f t="shared" si="132"/>
        <v>0</v>
      </c>
      <c r="AE81" s="425"/>
      <c r="AF81" s="388"/>
      <c r="AG81" s="255"/>
      <c r="AH81" s="248">
        <f t="shared" si="133"/>
        <v>0</v>
      </c>
      <c r="AI81" s="339">
        <f>IF(AG81&gt;0,INT((AG81-FM81)/2),AF81-FM81)</f>
        <v>0</v>
      </c>
      <c r="AJ81" s="335">
        <f>IF(Q81="初 年 度",AI81,0)</f>
        <v>0</v>
      </c>
      <c r="AK81" s="336">
        <f>IF(Q81="次 年 度",AI81,0)</f>
        <v>0</v>
      </c>
      <c r="AL81" s="473"/>
      <c r="AM81" s="245" t="str">
        <f>IF(AO81="","",VLOOKUP(L81,'リスト（けさない）'!$AA$3:$AB$29,2,0))</f>
        <v/>
      </c>
      <c r="AN81" s="248">
        <f t="shared" si="134"/>
        <v>0</v>
      </c>
      <c r="AO81" s="425"/>
      <c r="AP81" s="257">
        <f t="shared" si="207"/>
        <v>0</v>
      </c>
      <c r="AQ81" s="255"/>
      <c r="AR81" s="258">
        <f t="shared" si="135"/>
        <v>0</v>
      </c>
      <c r="AS81" s="338">
        <f t="shared" si="67"/>
        <v>0</v>
      </c>
      <c r="AT81" s="332">
        <f>IF(Q81="初 年 度",AS81,0)</f>
        <v>0</v>
      </c>
      <c r="AU81" s="333">
        <f>IF(Q81="次 年 度",AS81,0)</f>
        <v>0</v>
      </c>
      <c r="AV81" s="476"/>
      <c r="AW81" s="124" t="s">
        <v>208</v>
      </c>
      <c r="AX81" s="248">
        <f t="shared" si="136"/>
        <v>0</v>
      </c>
      <c r="AY81" s="244"/>
      <c r="AZ81" s="369"/>
      <c r="BA81" s="255"/>
      <c r="BB81" s="254">
        <f t="shared" si="137"/>
        <v>0</v>
      </c>
      <c r="BC81" s="338">
        <f t="shared" ref="BC81:BC114" si="229">IF(BA81&gt;0,INT((BA81-FQ81)/2),$AZ$15-FQ81)</f>
        <v>0</v>
      </c>
      <c r="BD81" s="332">
        <f>IF(Q81="初 年 度",BC81,0)</f>
        <v>0</v>
      </c>
      <c r="BE81" s="333">
        <f>IF(Q81="次 年 度",BC81,0)</f>
        <v>0</v>
      </c>
      <c r="BF81" s="476"/>
      <c r="BG81" s="124" t="s">
        <v>208</v>
      </c>
      <c r="BH81" s="248">
        <f t="shared" si="138"/>
        <v>0</v>
      </c>
      <c r="BI81" s="244"/>
      <c r="BJ81" s="369"/>
      <c r="BK81" s="255"/>
      <c r="BL81" s="248">
        <f t="shared" si="139"/>
        <v>0</v>
      </c>
      <c r="BM81" s="339">
        <f t="shared" si="68"/>
        <v>0</v>
      </c>
      <c r="BN81" s="335">
        <f>IF(Q81="初 年 度",BM81,0)</f>
        <v>0</v>
      </c>
      <c r="BO81" s="336">
        <f>IF(Q81="次 年 度",BM81,0)</f>
        <v>0</v>
      </c>
      <c r="BP81" s="476"/>
      <c r="BQ81" s="124" t="s">
        <v>208</v>
      </c>
      <c r="BR81" s="248">
        <f t="shared" si="140"/>
        <v>0</v>
      </c>
      <c r="BS81" s="244"/>
      <c r="BT81" s="369"/>
      <c r="BU81" s="88"/>
      <c r="BV81" s="95">
        <f t="shared" si="141"/>
        <v>0</v>
      </c>
      <c r="BW81" s="339">
        <f t="shared" si="69"/>
        <v>0</v>
      </c>
      <c r="BX81" s="335">
        <f>IF(Q81="初 年 度",BW81,0)</f>
        <v>0</v>
      </c>
      <c r="BY81" s="336">
        <f>IF(Q81="次 年 度",BW81,0)</f>
        <v>0</v>
      </c>
      <c r="BZ81" s="476"/>
      <c r="CA81" s="124" t="s">
        <v>208</v>
      </c>
      <c r="CB81" s="248">
        <f t="shared" si="142"/>
        <v>0</v>
      </c>
      <c r="CC81" s="244"/>
      <c r="CD81" s="369"/>
      <c r="CE81" s="255"/>
      <c r="CF81" s="254">
        <f t="shared" si="143"/>
        <v>0</v>
      </c>
      <c r="CG81" s="338">
        <f t="shared" ref="CG81:CG114" si="230">IF(CE81&gt;0,INT((CE81-FW81)/2),$CD$15-FW81)</f>
        <v>0</v>
      </c>
      <c r="CH81" s="332">
        <f>IF(Q81="初 年 度",CG81,0)</f>
        <v>0</v>
      </c>
      <c r="CI81" s="333">
        <f>IF(Q81="次 年 度",CG81,0)</f>
        <v>0</v>
      </c>
      <c r="CJ81" s="256">
        <f t="shared" si="144"/>
        <v>0</v>
      </c>
      <c r="CK81" s="245">
        <f t="shared" si="145"/>
        <v>0</v>
      </c>
      <c r="CL81" s="245">
        <f t="shared" si="146"/>
        <v>0</v>
      </c>
      <c r="CM81" s="247">
        <f t="shared" si="147"/>
        <v>0</v>
      </c>
      <c r="CN81" s="245">
        <f t="shared" si="148"/>
        <v>0</v>
      </c>
      <c r="CO81" s="266">
        <f t="shared" si="149"/>
        <v>0</v>
      </c>
      <c r="CP81" s="476"/>
      <c r="CQ81" s="245" t="str">
        <f>IF(CS81="","",VLOOKUP(L81,'リスト（けさない）'!$AD$3:$AE$29,2,0))</f>
        <v/>
      </c>
      <c r="CR81" s="243">
        <f t="shared" si="150"/>
        <v>0</v>
      </c>
      <c r="CS81" s="244"/>
      <c r="CT81" s="245">
        <f t="shared" si="151"/>
        <v>0</v>
      </c>
      <c r="CU81" s="255"/>
      <c r="CV81" s="245">
        <f t="shared" si="152"/>
        <v>0</v>
      </c>
      <c r="CW81" s="339">
        <f t="shared" si="70"/>
        <v>0</v>
      </c>
      <c r="CX81" s="335">
        <f>IF(Q81="初 年 度",CW81,0)</f>
        <v>0</v>
      </c>
      <c r="CY81" s="336">
        <f>IF(Q81="次 年 度",CW81,0)</f>
        <v>0</v>
      </c>
      <c r="CZ81" s="476"/>
      <c r="DA81" s="124" t="s">
        <v>133</v>
      </c>
      <c r="DB81" s="243">
        <f t="shared" si="153"/>
        <v>0</v>
      </c>
      <c r="DC81" s="244"/>
      <c r="DD81" s="369"/>
      <c r="DE81" s="255"/>
      <c r="DF81" s="254">
        <f t="shared" si="154"/>
        <v>0</v>
      </c>
      <c r="DG81" s="338">
        <f t="shared" ref="DG81:DG114" si="231">IF(DE81&gt;0,INT((DE81-GA81)/2),$DD$15-GA81)</f>
        <v>0</v>
      </c>
      <c r="DH81" s="332">
        <f>IF(Q81="初 年 度",DG81,0)</f>
        <v>0</v>
      </c>
      <c r="DI81" s="333">
        <f>IF(Q81="次 年 度",DG81,0)</f>
        <v>0</v>
      </c>
      <c r="DJ81" s="476"/>
      <c r="DK81" s="458" t="s">
        <v>133</v>
      </c>
      <c r="DL81" s="243">
        <f t="shared" si="155"/>
        <v>0</v>
      </c>
      <c r="DM81" s="244"/>
      <c r="DN81" s="369"/>
      <c r="DO81" s="255"/>
      <c r="DP81" s="248">
        <f t="shared" si="156"/>
        <v>0</v>
      </c>
      <c r="DQ81" s="339">
        <f t="shared" si="71"/>
        <v>0</v>
      </c>
      <c r="DR81" s="335">
        <f>IF(Q81="初 年 度",DQ81,0)</f>
        <v>0</v>
      </c>
      <c r="DS81" s="336">
        <f>IF(Q81="次 年 度",DQ81,0)</f>
        <v>0</v>
      </c>
      <c r="DT81" s="476"/>
      <c r="DU81" s="458" t="s">
        <v>133</v>
      </c>
      <c r="DV81" s="243">
        <f t="shared" si="157"/>
        <v>0</v>
      </c>
      <c r="DW81" s="244"/>
      <c r="DX81" s="369"/>
      <c r="DY81" s="255"/>
      <c r="DZ81" s="254">
        <f t="shared" si="158"/>
        <v>0</v>
      </c>
      <c r="EA81" s="338">
        <f t="shared" ref="EA81:EA114" si="232">IF(DY81&gt;0,INT((DY81-GE81)/2),$DX$15-GE81)</f>
        <v>0</v>
      </c>
      <c r="EB81" s="332">
        <f>IF(Q81="初 年 度",EA81,0)</f>
        <v>0</v>
      </c>
      <c r="EC81" s="333">
        <f>IF(Q81="次 年 度",EA81,0)</f>
        <v>0</v>
      </c>
      <c r="ED81" s="476"/>
      <c r="EE81" s="458" t="s">
        <v>133</v>
      </c>
      <c r="EF81" s="243">
        <f t="shared" si="159"/>
        <v>0</v>
      </c>
      <c r="EG81" s="244"/>
      <c r="EH81" s="369"/>
      <c r="EI81" s="255"/>
      <c r="EJ81" s="248">
        <f t="shared" si="160"/>
        <v>0</v>
      </c>
      <c r="EK81" s="339">
        <f t="shared" si="72"/>
        <v>0</v>
      </c>
      <c r="EL81" s="335">
        <f>IF(Q81="初 年 度",EK81,0)</f>
        <v>0</v>
      </c>
      <c r="EM81" s="336">
        <f>IF(Q81="次 年 度",EK81,0)</f>
        <v>0</v>
      </c>
      <c r="EN81" s="256">
        <f t="shared" si="161"/>
        <v>0</v>
      </c>
      <c r="EO81" s="247">
        <f t="shared" si="216"/>
        <v>0</v>
      </c>
      <c r="EP81" s="247">
        <f t="shared" si="162"/>
        <v>0</v>
      </c>
      <c r="EQ81" s="247">
        <f t="shared" si="163"/>
        <v>0</v>
      </c>
      <c r="ER81" s="247">
        <f t="shared" si="164"/>
        <v>0</v>
      </c>
      <c r="ES81" s="259">
        <f t="shared" si="165"/>
        <v>0</v>
      </c>
      <c r="ET81" s="272">
        <f t="shared" si="208"/>
        <v>0</v>
      </c>
      <c r="EU81" s="264">
        <f t="shared" si="209"/>
        <v>0</v>
      </c>
      <c r="EV81" s="247">
        <f t="shared" si="210"/>
        <v>0</v>
      </c>
      <c r="EW81" s="247">
        <f t="shared" si="211"/>
        <v>0</v>
      </c>
      <c r="EX81" s="247">
        <f t="shared" si="212"/>
        <v>0</v>
      </c>
      <c r="EY81" s="266">
        <f t="shared" si="213"/>
        <v>0</v>
      </c>
      <c r="EZ81" s="384">
        <f>IF(L81="ブルーベリー（普通栽培）",0,220)</f>
        <v>220</v>
      </c>
      <c r="FA81" s="247">
        <f>IF(L81="ブルーベリー（普通栽培）",0,T81+AD81+AN81)</f>
        <v>0</v>
      </c>
      <c r="FB81" s="247">
        <f>IF(L81="ブルーベリー（普通栽培）",0,U81+AE81+AO81)</f>
        <v>0</v>
      </c>
      <c r="FC81" s="247">
        <f t="shared" si="166"/>
        <v>0</v>
      </c>
      <c r="FD81" s="247">
        <f t="shared" si="128"/>
        <v>0</v>
      </c>
      <c r="FE81" s="247">
        <f>IF(Q81="初 年 度",FC81-GK81,0)</f>
        <v>0</v>
      </c>
      <c r="FF81" s="259">
        <f>IF(Q81="次 年 度",FC81-GK81,0)</f>
        <v>0</v>
      </c>
      <c r="FG81" s="135">
        <f t="shared" si="167"/>
        <v>0</v>
      </c>
      <c r="FH81" s="82">
        <f t="shared" si="168"/>
        <v>0</v>
      </c>
      <c r="FI81" s="82">
        <f t="shared" si="169"/>
        <v>0</v>
      </c>
      <c r="FJ81" s="129">
        <f t="shared" si="170"/>
        <v>0</v>
      </c>
      <c r="FK81" s="228">
        <f>IF(P81="課税事業者（一般課税）",INT(V81*10/110)+INT(W81*10/110),0)</f>
        <v>0</v>
      </c>
      <c r="FL81" s="277">
        <f t="shared" si="214"/>
        <v>0</v>
      </c>
      <c r="FM81" s="278">
        <f>IF(P81="課税事業者（一般課税）",INT(AG81*0.0909090909090909),0)</f>
        <v>0</v>
      </c>
      <c r="FN81" s="342">
        <f t="shared" si="217"/>
        <v>0</v>
      </c>
      <c r="FO81" s="232">
        <f>IF(P81="課税事業者（一般課税）",INT(AP81*10/110)+INT(AQ81*10/110),0)</f>
        <v>0</v>
      </c>
      <c r="FP81" s="281">
        <f t="shared" si="171"/>
        <v>0</v>
      </c>
      <c r="FQ81" s="340">
        <f>IF(P81="課税事業者（一般課税）",INT(BA81*10/110),0)</f>
        <v>0</v>
      </c>
      <c r="FR81" s="277">
        <f t="shared" si="218"/>
        <v>0</v>
      </c>
      <c r="FS81" s="230">
        <f>IF(P81="課税事業者（一般課税）",INT(BL81*10/110),0)</f>
        <v>0</v>
      </c>
      <c r="FT81" s="279">
        <f t="shared" si="219"/>
        <v>0</v>
      </c>
      <c r="FU81" s="230">
        <f>IF(P81="課税事業者（一般課税）",INT(BV81*10/110),0)</f>
        <v>0</v>
      </c>
      <c r="FV81" s="281">
        <f t="shared" si="220"/>
        <v>0</v>
      </c>
      <c r="FW81" s="230">
        <f>IF(P81="課税事業者（一般課税）",INT(CF81*10/110),0)</f>
        <v>0</v>
      </c>
      <c r="FX81" s="279">
        <f t="shared" si="221"/>
        <v>0</v>
      </c>
      <c r="FY81" s="340">
        <f>IF(P81="課税事業者（一般課税）",INT(CT81*10/110)+INT(CU81*10/110),0)</f>
        <v>0</v>
      </c>
      <c r="FZ81" s="277">
        <f t="shared" si="172"/>
        <v>0</v>
      </c>
      <c r="GA81" s="230">
        <f>IF(P81="課税事業者（一般課税）",INT(DF81*10/110),0)</f>
        <v>0</v>
      </c>
      <c r="GB81" s="279">
        <f t="shared" si="222"/>
        <v>0</v>
      </c>
      <c r="GC81" s="353">
        <f>IF(P81="課税事業者（一般課税）",INT(DP81*10/110),0)</f>
        <v>0</v>
      </c>
      <c r="GD81" s="277">
        <f t="shared" si="223"/>
        <v>0</v>
      </c>
      <c r="GE81" s="230">
        <f>IF(P81="課税事業者（一般課税）",INT(DZ81*10/110),0)</f>
        <v>0</v>
      </c>
      <c r="GF81" s="281">
        <f t="shared" si="224"/>
        <v>0</v>
      </c>
      <c r="GG81" s="353">
        <f>IF(P81="課税事業者（一般課税）",INT(EJ81*10/110),0)</f>
        <v>0</v>
      </c>
      <c r="GH81" s="281">
        <f t="shared" si="225"/>
        <v>0</v>
      </c>
      <c r="GI81" s="280">
        <f t="shared" si="173"/>
        <v>0</v>
      </c>
      <c r="GJ81" s="277">
        <f t="shared" si="174"/>
        <v>0</v>
      </c>
      <c r="GK81" s="230">
        <f>IF(P81="課税事業者（一般課税）",INT(FC81*10/110),0)</f>
        <v>0</v>
      </c>
      <c r="GL81" s="287">
        <f t="shared" si="226"/>
        <v>0</v>
      </c>
      <c r="GM81" s="694"/>
    </row>
    <row r="82" spans="1:195" ht="20.100000000000001" customHeight="1">
      <c r="A82" s="668"/>
      <c r="B82" s="522"/>
      <c r="C82" s="669"/>
      <c r="D82" s="673"/>
      <c r="E82" s="322" t="s">
        <v>135</v>
      </c>
      <c r="F82" s="675"/>
      <c r="G82" s="770"/>
      <c r="H82" s="497"/>
      <c r="I82" s="697"/>
      <c r="J82" s="699"/>
      <c r="K82" s="552"/>
      <c r="L82" s="541"/>
      <c r="M82" s="554"/>
      <c r="N82" s="447" t="e">
        <f t="shared" si="215"/>
        <v>#DIV/0!</v>
      </c>
      <c r="O82" s="690"/>
      <c r="P82" s="537"/>
      <c r="Q82" s="537"/>
      <c r="R82" s="89"/>
      <c r="S82" s="80" t="str">
        <f>IF(U82="","",VLOOKUP(L81,'リスト（けさない）'!$X$3:$Y$29,2,0))</f>
        <v/>
      </c>
      <c r="T82" s="74">
        <f t="shared" si="130"/>
        <v>0</v>
      </c>
      <c r="U82" s="89"/>
      <c r="V82" s="80">
        <f t="shared" si="205"/>
        <v>0</v>
      </c>
      <c r="W82" s="78"/>
      <c r="X82" s="83">
        <f t="shared" si="131"/>
        <v>0</v>
      </c>
      <c r="Y82" s="83">
        <f t="shared" si="206"/>
        <v>0</v>
      </c>
      <c r="Z82" s="394">
        <f>IF(Q81="初 年 度",Y82,0)</f>
        <v>0</v>
      </c>
      <c r="AA82" s="439">
        <f>IF(Q81="次 年 度",Y82,0)</f>
        <v>0</v>
      </c>
      <c r="AB82" s="477"/>
      <c r="AC82" s="125" t="s">
        <v>133</v>
      </c>
      <c r="AD82" s="74">
        <f t="shared" si="132"/>
        <v>0</v>
      </c>
      <c r="AE82" s="426"/>
      <c r="AF82" s="388"/>
      <c r="AG82" s="89"/>
      <c r="AH82" s="96">
        <f t="shared" si="133"/>
        <v>0</v>
      </c>
      <c r="AI82" s="96">
        <f>IF(AG81&gt;0,INT((AG82-FM82)/2),AF82-FM82)</f>
        <v>0</v>
      </c>
      <c r="AJ82" s="96">
        <f>IF(Q81="初 年 度",AI82,0)</f>
        <v>0</v>
      </c>
      <c r="AK82" s="99">
        <f>IF(Q81="次 年 度",AI82,0)</f>
        <v>0</v>
      </c>
      <c r="AL82" s="89"/>
      <c r="AM82" s="80" t="str">
        <f>IF(AO82="","",VLOOKUP(L81,'リスト（けさない）'!$AA$3:$AB$29,2,0))</f>
        <v/>
      </c>
      <c r="AN82" s="96">
        <f t="shared" si="134"/>
        <v>0</v>
      </c>
      <c r="AO82" s="426"/>
      <c r="AP82" s="107">
        <f t="shared" si="207"/>
        <v>0</v>
      </c>
      <c r="AQ82" s="89"/>
      <c r="AR82" s="111">
        <f t="shared" si="135"/>
        <v>0</v>
      </c>
      <c r="AS82" s="334">
        <f t="shared" si="67"/>
        <v>0</v>
      </c>
      <c r="AT82" s="334">
        <f>IF(Q81="初 年 度",AS82,0)</f>
        <v>0</v>
      </c>
      <c r="AU82" s="337">
        <f>IF(Q81="次 年 度",AS82,0)</f>
        <v>0</v>
      </c>
      <c r="AV82" s="477"/>
      <c r="AW82" s="125" t="s">
        <v>208</v>
      </c>
      <c r="AX82" s="96">
        <f t="shared" si="136"/>
        <v>0</v>
      </c>
      <c r="AY82" s="100"/>
      <c r="AZ82" s="370"/>
      <c r="BA82" s="89"/>
      <c r="BB82" s="96">
        <f t="shared" si="137"/>
        <v>0</v>
      </c>
      <c r="BC82" s="80">
        <f t="shared" si="229"/>
        <v>0</v>
      </c>
      <c r="BD82" s="83">
        <f>IF(Q81="初 年 度",BC82,0)</f>
        <v>0</v>
      </c>
      <c r="BE82" s="120">
        <f>IF(Q81="次 年 度",BC82,0)</f>
        <v>0</v>
      </c>
      <c r="BF82" s="477"/>
      <c r="BG82" s="125" t="s">
        <v>208</v>
      </c>
      <c r="BH82" s="96">
        <f t="shared" si="138"/>
        <v>0</v>
      </c>
      <c r="BI82" s="100"/>
      <c r="BJ82" s="370"/>
      <c r="BK82" s="89"/>
      <c r="BL82" s="96">
        <f t="shared" si="139"/>
        <v>0</v>
      </c>
      <c r="BM82" s="83">
        <f t="shared" si="68"/>
        <v>0</v>
      </c>
      <c r="BN82" s="83">
        <f>IF(Q81="初 年 度",BM82,0)</f>
        <v>0</v>
      </c>
      <c r="BO82" s="120">
        <f>IF(Q81="次 年 度",BM82,0)</f>
        <v>0</v>
      </c>
      <c r="BP82" s="477"/>
      <c r="BQ82" s="125" t="s">
        <v>208</v>
      </c>
      <c r="BR82" s="96">
        <f t="shared" si="140"/>
        <v>0</v>
      </c>
      <c r="BS82" s="100"/>
      <c r="BT82" s="370"/>
      <c r="BU82" s="89"/>
      <c r="BV82" s="96">
        <f t="shared" si="141"/>
        <v>0</v>
      </c>
      <c r="BW82" s="83">
        <f t="shared" si="69"/>
        <v>0</v>
      </c>
      <c r="BX82" s="83">
        <f>IF(Q81="初 年 度",BW82,0)</f>
        <v>0</v>
      </c>
      <c r="BY82" s="120">
        <f>IF(Q81="次 年 度",BW82,0)</f>
        <v>0</v>
      </c>
      <c r="BZ82" s="477"/>
      <c r="CA82" s="125" t="s">
        <v>228</v>
      </c>
      <c r="CB82" s="96">
        <f t="shared" si="142"/>
        <v>0</v>
      </c>
      <c r="CC82" s="100"/>
      <c r="CD82" s="370"/>
      <c r="CE82" s="89"/>
      <c r="CF82" s="96">
        <f t="shared" si="143"/>
        <v>0</v>
      </c>
      <c r="CG82" s="83">
        <f t="shared" si="230"/>
        <v>0</v>
      </c>
      <c r="CH82" s="83">
        <f>IF(Q81="初 年 度",CG82,0)</f>
        <v>0</v>
      </c>
      <c r="CI82" s="120">
        <f>IF(Q81="次 年 度",CG82,0)</f>
        <v>0</v>
      </c>
      <c r="CJ82" s="71">
        <f t="shared" si="144"/>
        <v>0</v>
      </c>
      <c r="CK82" s="80">
        <f t="shared" si="145"/>
        <v>0</v>
      </c>
      <c r="CL82" s="80">
        <f t="shared" si="146"/>
        <v>0</v>
      </c>
      <c r="CM82" s="83">
        <f t="shared" si="147"/>
        <v>0</v>
      </c>
      <c r="CN82" s="80">
        <f t="shared" si="148"/>
        <v>0</v>
      </c>
      <c r="CO82" s="130">
        <f t="shared" si="149"/>
        <v>0</v>
      </c>
      <c r="CP82" s="477"/>
      <c r="CQ82" s="80" t="str">
        <f>IF(CS82="","",VLOOKUP(L81,'リスト（けさない）'!$AD$3:$AE$29,2,0))</f>
        <v/>
      </c>
      <c r="CR82" s="74">
        <f t="shared" si="150"/>
        <v>0</v>
      </c>
      <c r="CS82" s="100"/>
      <c r="CT82" s="80">
        <f t="shared" si="151"/>
        <v>0</v>
      </c>
      <c r="CU82" s="89"/>
      <c r="CV82" s="80">
        <f t="shared" si="152"/>
        <v>0</v>
      </c>
      <c r="CW82" s="80">
        <f t="shared" si="70"/>
        <v>0</v>
      </c>
      <c r="CX82" s="83">
        <f>IF(Q81="初 年 度",CW82,0)</f>
        <v>0</v>
      </c>
      <c r="CY82" s="120">
        <f>IF(Q81="次 年 度",CW82,0)</f>
        <v>0</v>
      </c>
      <c r="CZ82" s="477"/>
      <c r="DA82" s="125" t="s">
        <v>133</v>
      </c>
      <c r="DB82" s="74">
        <f t="shared" si="153"/>
        <v>0</v>
      </c>
      <c r="DC82" s="100"/>
      <c r="DD82" s="370"/>
      <c r="DE82" s="89"/>
      <c r="DF82" s="96">
        <f t="shared" si="154"/>
        <v>0</v>
      </c>
      <c r="DG82" s="83">
        <f t="shared" si="231"/>
        <v>0</v>
      </c>
      <c r="DH82" s="83">
        <f>IF(Q81="初 年 度",DG82,0)</f>
        <v>0</v>
      </c>
      <c r="DI82" s="120">
        <f>IF(Q81="次 年 度",DG82,0)</f>
        <v>0</v>
      </c>
      <c r="DJ82" s="477"/>
      <c r="DK82" s="125" t="s">
        <v>133</v>
      </c>
      <c r="DL82" s="74">
        <f t="shared" si="155"/>
        <v>0</v>
      </c>
      <c r="DM82" s="100"/>
      <c r="DN82" s="370"/>
      <c r="DO82" s="89"/>
      <c r="DP82" s="96">
        <f t="shared" si="156"/>
        <v>0</v>
      </c>
      <c r="DQ82" s="83">
        <f t="shared" si="71"/>
        <v>0</v>
      </c>
      <c r="DR82" s="83">
        <f>IF(Q81="初 年 度",DQ82,0)</f>
        <v>0</v>
      </c>
      <c r="DS82" s="120">
        <f>IF(Q81="次 年 度",DQ82,0)</f>
        <v>0</v>
      </c>
      <c r="DT82" s="477"/>
      <c r="DU82" s="125" t="s">
        <v>133</v>
      </c>
      <c r="DV82" s="74">
        <f t="shared" si="157"/>
        <v>0</v>
      </c>
      <c r="DW82" s="100"/>
      <c r="DX82" s="370"/>
      <c r="DY82" s="89"/>
      <c r="DZ82" s="96">
        <f t="shared" si="158"/>
        <v>0</v>
      </c>
      <c r="EA82" s="83">
        <f t="shared" si="232"/>
        <v>0</v>
      </c>
      <c r="EB82" s="83">
        <f>IF(Q81="初 年 度",EA82,0)</f>
        <v>0</v>
      </c>
      <c r="EC82" s="120">
        <f>IF(Q81="次 年 度",EA82,0)</f>
        <v>0</v>
      </c>
      <c r="ED82" s="477"/>
      <c r="EE82" s="125" t="s">
        <v>133</v>
      </c>
      <c r="EF82" s="74">
        <f t="shared" si="159"/>
        <v>0</v>
      </c>
      <c r="EG82" s="100"/>
      <c r="EH82" s="370"/>
      <c r="EI82" s="89"/>
      <c r="EJ82" s="96">
        <f t="shared" si="160"/>
        <v>0</v>
      </c>
      <c r="EK82" s="83">
        <f t="shared" si="72"/>
        <v>0</v>
      </c>
      <c r="EL82" s="83">
        <f>IF(Q81="初 年 度",EK82,0)</f>
        <v>0</v>
      </c>
      <c r="EM82" s="120">
        <f>IF(Q81="次 年 度",EK82,0)</f>
        <v>0</v>
      </c>
      <c r="EN82" s="71">
        <f t="shared" si="161"/>
        <v>0</v>
      </c>
      <c r="EO82" s="83">
        <f t="shared" si="216"/>
        <v>0</v>
      </c>
      <c r="EP82" s="83">
        <f t="shared" si="162"/>
        <v>0</v>
      </c>
      <c r="EQ82" s="83">
        <f t="shared" si="163"/>
        <v>0</v>
      </c>
      <c r="ER82" s="83">
        <f t="shared" si="164"/>
        <v>0</v>
      </c>
      <c r="ES82" s="120">
        <f t="shared" si="165"/>
        <v>0</v>
      </c>
      <c r="ET82" s="136">
        <f t="shared" si="208"/>
        <v>0</v>
      </c>
      <c r="EU82" s="122">
        <f t="shared" si="209"/>
        <v>0</v>
      </c>
      <c r="EV82" s="83">
        <f t="shared" si="210"/>
        <v>0</v>
      </c>
      <c r="EW82" s="83">
        <f t="shared" si="211"/>
        <v>0</v>
      </c>
      <c r="EX82" s="83">
        <f t="shared" si="212"/>
        <v>0</v>
      </c>
      <c r="EY82" s="130">
        <f t="shared" si="213"/>
        <v>0</v>
      </c>
      <c r="EZ82" s="71">
        <f>IF(L81="ブルーベリー（普通栽培）",0,220)</f>
        <v>220</v>
      </c>
      <c r="FA82" s="80">
        <f>IF(L81="ブルーベリー（普通栽培）",0,T82+AD82+AN82)</f>
        <v>0</v>
      </c>
      <c r="FB82" s="83">
        <f>IF(L81="ブルーベリー（普通栽培）",0,U82+AE82+AO82)</f>
        <v>0</v>
      </c>
      <c r="FC82" s="83">
        <f t="shared" si="166"/>
        <v>0</v>
      </c>
      <c r="FD82" s="83">
        <f t="shared" si="128"/>
        <v>0</v>
      </c>
      <c r="FE82" s="117">
        <f>IF(Q81="初 年 度",FC82-GK82,0)</f>
        <v>0</v>
      </c>
      <c r="FF82" s="118">
        <f>IF(Q81="次 年 度",FC82-GK82,0)</f>
        <v>0</v>
      </c>
      <c r="FG82" s="136">
        <f t="shared" si="167"/>
        <v>0</v>
      </c>
      <c r="FH82" s="83">
        <f t="shared" si="168"/>
        <v>0</v>
      </c>
      <c r="FI82" s="83">
        <f t="shared" si="169"/>
        <v>0</v>
      </c>
      <c r="FJ82" s="130">
        <f t="shared" si="170"/>
        <v>0</v>
      </c>
      <c r="FK82" s="314">
        <f>IF(P81="課税事業者（一般課税）",INT(V82*10/110)+INT(W82*10/110),0)</f>
        <v>0</v>
      </c>
      <c r="FL82" s="92">
        <f t="shared" si="214"/>
        <v>0</v>
      </c>
      <c r="FM82" s="102">
        <f>IF(P81="課税事業者（一般課税）",INT(AG82*0.0909090909090909),0)</f>
        <v>0</v>
      </c>
      <c r="FN82" s="343">
        <f t="shared" si="217"/>
        <v>0</v>
      </c>
      <c r="FO82" s="350">
        <f>IF(P81="課税事業者（一般課税）",INT(AP82*10/110)+INT(AQ82*10/110),0)</f>
        <v>0</v>
      </c>
      <c r="FP82" s="115">
        <f t="shared" si="171"/>
        <v>0</v>
      </c>
      <c r="FQ82" s="347">
        <f>IF(P81="課税事業者（一般課税）",INT(BA82*10/110),0)</f>
        <v>0</v>
      </c>
      <c r="FR82" s="92">
        <f t="shared" si="218"/>
        <v>0</v>
      </c>
      <c r="FS82" s="355">
        <f>IF(P81="課税事業者（一般課税）",INT(BL82*10/110),0)</f>
        <v>0</v>
      </c>
      <c r="FT82" s="105">
        <f t="shared" si="219"/>
        <v>0</v>
      </c>
      <c r="FU82" s="355">
        <f>IF(P81="課税事業者（一般課税）",INT(BV82*10/110),0)</f>
        <v>0</v>
      </c>
      <c r="FV82" s="115">
        <f t="shared" si="220"/>
        <v>0</v>
      </c>
      <c r="FW82" s="355">
        <f>IF(P81="課税事業者（一般課税）",INT(CF82*10/110),0)</f>
        <v>0</v>
      </c>
      <c r="FX82" s="105">
        <f t="shared" si="221"/>
        <v>0</v>
      </c>
      <c r="FY82" s="347">
        <f>IF(P81="課税事業者（一般課税）",INT(CT82*10/110)+INT(CU82*10/110),0)</f>
        <v>0</v>
      </c>
      <c r="FZ82" s="92">
        <f t="shared" si="172"/>
        <v>0</v>
      </c>
      <c r="GA82" s="355">
        <f>IF(P81="課税事業者（一般課税）",INT(DF82*10/110),0)</f>
        <v>0</v>
      </c>
      <c r="GB82" s="105">
        <f t="shared" si="222"/>
        <v>0</v>
      </c>
      <c r="GC82" s="354">
        <f>IF(P81="課税事業者（一般課税）",INT(DL82*10/110),0)</f>
        <v>0</v>
      </c>
      <c r="GD82" s="92">
        <f t="shared" si="223"/>
        <v>0</v>
      </c>
      <c r="GE82" s="355">
        <f>IF(P81="課税事業者（一般課税）",INT(DZ82*10/110),0)</f>
        <v>0</v>
      </c>
      <c r="GF82" s="115">
        <f t="shared" si="224"/>
        <v>0</v>
      </c>
      <c r="GG82" s="354">
        <f>IF(P81="課税事業者（一般課税）",INT(EJ82*10/110),0)</f>
        <v>0</v>
      </c>
      <c r="GH82" s="115">
        <f t="shared" si="225"/>
        <v>0</v>
      </c>
      <c r="GI82" s="113">
        <f t="shared" si="173"/>
        <v>0</v>
      </c>
      <c r="GJ82" s="92">
        <f t="shared" si="174"/>
        <v>0</v>
      </c>
      <c r="GK82" s="355">
        <f>IF(P81="課税事業者（一般課税）",INT(FC82*10/110),0)</f>
        <v>0</v>
      </c>
      <c r="GL82" s="140">
        <f t="shared" si="226"/>
        <v>0</v>
      </c>
      <c r="GM82" s="695"/>
    </row>
    <row r="83" spans="1:195" ht="20.100000000000001" customHeight="1">
      <c r="A83" s="667" t="str">
        <f t="shared" ref="A83" si="233">+A81</f>
        <v>北海道</v>
      </c>
      <c r="B83" s="521"/>
      <c r="C83" s="629">
        <f t="shared" si="228"/>
        <v>35</v>
      </c>
      <c r="D83" s="685"/>
      <c r="E83" s="317" t="s">
        <v>253</v>
      </c>
      <c r="F83" s="680"/>
      <c r="G83" s="767">
        <f>+'申請用入力(①本体) '!G83:G84</f>
        <v>0</v>
      </c>
      <c r="H83" s="697"/>
      <c r="I83" s="543"/>
      <c r="J83" s="698"/>
      <c r="K83" s="701"/>
      <c r="L83" s="683"/>
      <c r="M83" s="761"/>
      <c r="N83" s="448" t="e">
        <f t="shared" si="215"/>
        <v>#DIV/0!</v>
      </c>
      <c r="O83" s="689" t="str">
        <f>IF(L83="","",VLOOKUP(L83,'リスト（けさない）'!$Q$3:$R$29,2,0))</f>
        <v/>
      </c>
      <c r="P83" s="700"/>
      <c r="Q83" s="700"/>
      <c r="R83" s="473"/>
      <c r="S83" s="251" t="str">
        <f>IF(U83="","",VLOOKUP(L83,'リスト（けさない）'!$X$3:$Y$29,2,0))</f>
        <v/>
      </c>
      <c r="T83" s="243">
        <f t="shared" si="130"/>
        <v>0</v>
      </c>
      <c r="U83" s="255"/>
      <c r="V83" s="245">
        <f t="shared" si="205"/>
        <v>0</v>
      </c>
      <c r="W83" s="246"/>
      <c r="X83" s="247">
        <f t="shared" si="131"/>
        <v>0</v>
      </c>
      <c r="Y83" s="253">
        <f t="shared" si="206"/>
        <v>0</v>
      </c>
      <c r="Z83" s="332">
        <f>IF(Q83="初 年 度",Y83,0)</f>
        <v>0</v>
      </c>
      <c r="AA83" s="438">
        <f>IF(Q83="次 年 度",Y83,0)</f>
        <v>0</v>
      </c>
      <c r="AB83" s="476"/>
      <c r="AC83" s="124" t="s">
        <v>208</v>
      </c>
      <c r="AD83" s="243">
        <f t="shared" si="132"/>
        <v>0</v>
      </c>
      <c r="AE83" s="425"/>
      <c r="AF83" s="388"/>
      <c r="AG83" s="255"/>
      <c r="AH83" s="248">
        <f t="shared" si="133"/>
        <v>0</v>
      </c>
      <c r="AI83" s="339">
        <f>IF(AG83&gt;0,INT((AG83-FM83)/2),AF83-FM83)</f>
        <v>0</v>
      </c>
      <c r="AJ83" s="335">
        <f>IF(Q83="初 年 度",AI83,0)</f>
        <v>0</v>
      </c>
      <c r="AK83" s="336">
        <f>IF(Q83="次 年 度",AI83,0)</f>
        <v>0</v>
      </c>
      <c r="AL83" s="473"/>
      <c r="AM83" s="245" t="str">
        <f>IF(AO83="","",VLOOKUP(L83,'リスト（けさない）'!$AA$3:$AB$29,2,0))</f>
        <v/>
      </c>
      <c r="AN83" s="248">
        <f t="shared" si="134"/>
        <v>0</v>
      </c>
      <c r="AO83" s="425"/>
      <c r="AP83" s="257">
        <f t="shared" si="207"/>
        <v>0</v>
      </c>
      <c r="AQ83" s="255"/>
      <c r="AR83" s="258">
        <f t="shared" si="135"/>
        <v>0</v>
      </c>
      <c r="AS83" s="338">
        <f t="shared" ref="AS83:AS114" si="234">IF(AQ83&gt;0,INT((AQ83-FO83)/2),AP83-FO83)</f>
        <v>0</v>
      </c>
      <c r="AT83" s="332">
        <f>IF(Q83="初 年 度",AS83,0)</f>
        <v>0</v>
      </c>
      <c r="AU83" s="333">
        <f>IF(Q83="次 年 度",AS83,0)</f>
        <v>0</v>
      </c>
      <c r="AV83" s="476"/>
      <c r="AW83" s="124" t="s">
        <v>208</v>
      </c>
      <c r="AX83" s="248">
        <f t="shared" si="136"/>
        <v>0</v>
      </c>
      <c r="AY83" s="244"/>
      <c r="AZ83" s="369"/>
      <c r="BA83" s="255"/>
      <c r="BB83" s="254">
        <f t="shared" si="137"/>
        <v>0</v>
      </c>
      <c r="BC83" s="338">
        <f t="shared" si="229"/>
        <v>0</v>
      </c>
      <c r="BD83" s="332">
        <f>IF(Q83="初 年 度",BC83,0)</f>
        <v>0</v>
      </c>
      <c r="BE83" s="333">
        <f>IF(Q83="次 年 度",BC83,0)</f>
        <v>0</v>
      </c>
      <c r="BF83" s="476"/>
      <c r="BG83" s="124" t="s">
        <v>208</v>
      </c>
      <c r="BH83" s="248">
        <f t="shared" si="138"/>
        <v>0</v>
      </c>
      <c r="BI83" s="244"/>
      <c r="BJ83" s="369"/>
      <c r="BK83" s="255"/>
      <c r="BL83" s="248">
        <f t="shared" si="139"/>
        <v>0</v>
      </c>
      <c r="BM83" s="339">
        <f t="shared" ref="BM83:BM114" si="235">IF(BK83&gt;0,INT((BK83-FS83)/2),$BJ$15-FS83)</f>
        <v>0</v>
      </c>
      <c r="BN83" s="335">
        <f>IF(Q83="初 年 度",BM83,0)</f>
        <v>0</v>
      </c>
      <c r="BO83" s="336">
        <f>IF(Q83="次 年 度",BM83,0)</f>
        <v>0</v>
      </c>
      <c r="BP83" s="476"/>
      <c r="BQ83" s="124" t="s">
        <v>208</v>
      </c>
      <c r="BR83" s="248">
        <f t="shared" si="140"/>
        <v>0</v>
      </c>
      <c r="BS83" s="244"/>
      <c r="BT83" s="369"/>
      <c r="BU83" s="88"/>
      <c r="BV83" s="95">
        <f t="shared" si="141"/>
        <v>0</v>
      </c>
      <c r="BW83" s="339">
        <f t="shared" ref="BW83:BW114" si="236">IF(BU83&gt;0,INT((BU83-FU83)/2),$BT$15-FU83)</f>
        <v>0</v>
      </c>
      <c r="BX83" s="335">
        <f>IF(Q83="初 年 度",BW83,0)</f>
        <v>0</v>
      </c>
      <c r="BY83" s="336">
        <f>IF(Q83="次 年 度",BW83,0)</f>
        <v>0</v>
      </c>
      <c r="BZ83" s="476"/>
      <c r="CA83" s="124" t="s">
        <v>208</v>
      </c>
      <c r="CB83" s="248">
        <f t="shared" si="142"/>
        <v>0</v>
      </c>
      <c r="CC83" s="244"/>
      <c r="CD83" s="369"/>
      <c r="CE83" s="255"/>
      <c r="CF83" s="254">
        <f t="shared" si="143"/>
        <v>0</v>
      </c>
      <c r="CG83" s="338">
        <f t="shared" si="230"/>
        <v>0</v>
      </c>
      <c r="CH83" s="332">
        <f>IF(Q83="初 年 度",CG83,0)</f>
        <v>0</v>
      </c>
      <c r="CI83" s="333">
        <f>IF(Q83="次 年 度",CG83,0)</f>
        <v>0</v>
      </c>
      <c r="CJ83" s="256">
        <f t="shared" si="144"/>
        <v>0</v>
      </c>
      <c r="CK83" s="245">
        <f t="shared" si="145"/>
        <v>0</v>
      </c>
      <c r="CL83" s="245">
        <f t="shared" si="146"/>
        <v>0</v>
      </c>
      <c r="CM83" s="247">
        <f t="shared" si="147"/>
        <v>0</v>
      </c>
      <c r="CN83" s="245">
        <f t="shared" si="148"/>
        <v>0</v>
      </c>
      <c r="CO83" s="266">
        <f t="shared" si="149"/>
        <v>0</v>
      </c>
      <c r="CP83" s="476"/>
      <c r="CQ83" s="251" t="str">
        <f>IF(CS83="","",VLOOKUP(L83,'リスト（けさない）'!$AD$3:$AE$29,2,0))</f>
        <v/>
      </c>
      <c r="CR83" s="267">
        <f t="shared" si="150"/>
        <v>0</v>
      </c>
      <c r="CS83" s="244"/>
      <c r="CT83" s="245">
        <f t="shared" si="151"/>
        <v>0</v>
      </c>
      <c r="CU83" s="255"/>
      <c r="CV83" s="245">
        <f t="shared" si="152"/>
        <v>0</v>
      </c>
      <c r="CW83" s="339">
        <f t="shared" ref="CW83:CW114" si="237">IF(CU83&gt;0,INT((CU83-FY83)/2),CT83-FY83)</f>
        <v>0</v>
      </c>
      <c r="CX83" s="335">
        <f>IF(Q83="初 年 度",CW83,0)</f>
        <v>0</v>
      </c>
      <c r="CY83" s="336">
        <f>IF(Q83="次 年 度",CW83,0)</f>
        <v>0</v>
      </c>
      <c r="CZ83" s="476"/>
      <c r="DA83" s="124" t="s">
        <v>208</v>
      </c>
      <c r="DB83" s="267">
        <f t="shared" si="153"/>
        <v>0</v>
      </c>
      <c r="DC83" s="244"/>
      <c r="DD83" s="369"/>
      <c r="DE83" s="255"/>
      <c r="DF83" s="254">
        <f t="shared" si="154"/>
        <v>0</v>
      </c>
      <c r="DG83" s="338">
        <f t="shared" si="231"/>
        <v>0</v>
      </c>
      <c r="DH83" s="332">
        <f>IF(Q83="初 年 度",DG83,0)</f>
        <v>0</v>
      </c>
      <c r="DI83" s="333">
        <f>IF(Q83="次 年 度",DG83,0)</f>
        <v>0</v>
      </c>
      <c r="DJ83" s="476"/>
      <c r="DK83" s="458" t="s">
        <v>208</v>
      </c>
      <c r="DL83" s="267">
        <f t="shared" si="155"/>
        <v>0</v>
      </c>
      <c r="DM83" s="244"/>
      <c r="DN83" s="369"/>
      <c r="DO83" s="255"/>
      <c r="DP83" s="248">
        <f t="shared" si="156"/>
        <v>0</v>
      </c>
      <c r="DQ83" s="339">
        <f t="shared" ref="DQ83:DQ114" si="238">IF(DO83&gt;0,INT((DO83-GC83)/2),$DN$15-GC83)</f>
        <v>0</v>
      </c>
      <c r="DR83" s="335">
        <f>IF(Q83="初 年 度",DQ83,0)</f>
        <v>0</v>
      </c>
      <c r="DS83" s="336">
        <f>IF(Q83="次 年 度",DQ83,0)</f>
        <v>0</v>
      </c>
      <c r="DT83" s="476"/>
      <c r="DU83" s="458" t="s">
        <v>208</v>
      </c>
      <c r="DV83" s="267">
        <f t="shared" si="157"/>
        <v>0</v>
      </c>
      <c r="DW83" s="244"/>
      <c r="DX83" s="369"/>
      <c r="DY83" s="255"/>
      <c r="DZ83" s="248">
        <f t="shared" si="158"/>
        <v>0</v>
      </c>
      <c r="EA83" s="339">
        <f t="shared" si="232"/>
        <v>0</v>
      </c>
      <c r="EB83" s="335">
        <f>IF(Q83="初 年 度",EA83,0)</f>
        <v>0</v>
      </c>
      <c r="EC83" s="336">
        <f>IF(Q83="次 年 度",EA83,0)</f>
        <v>0</v>
      </c>
      <c r="ED83" s="476"/>
      <c r="EE83" s="458" t="s">
        <v>208</v>
      </c>
      <c r="EF83" s="267">
        <f t="shared" si="159"/>
        <v>0</v>
      </c>
      <c r="EG83" s="244"/>
      <c r="EH83" s="369"/>
      <c r="EI83" s="255"/>
      <c r="EJ83" s="248">
        <f t="shared" si="160"/>
        <v>0</v>
      </c>
      <c r="EK83" s="339">
        <f t="shared" ref="EK83:EK114" si="239">IF(EI83&gt;0,INT((EI83-GG83)/2),$EH$15-GG83)</f>
        <v>0</v>
      </c>
      <c r="EL83" s="335">
        <f>IF(Q83="初 年 度",EK83,0)</f>
        <v>0</v>
      </c>
      <c r="EM83" s="336">
        <f>IF(Q83="次 年 度",EK83,0)</f>
        <v>0</v>
      </c>
      <c r="EN83" s="256">
        <f t="shared" si="161"/>
        <v>0</v>
      </c>
      <c r="EO83" s="247">
        <f t="shared" si="216"/>
        <v>0</v>
      </c>
      <c r="EP83" s="247">
        <f t="shared" si="162"/>
        <v>0</v>
      </c>
      <c r="EQ83" s="247">
        <f t="shared" si="163"/>
        <v>0</v>
      </c>
      <c r="ER83" s="247">
        <f t="shared" si="164"/>
        <v>0</v>
      </c>
      <c r="ES83" s="259">
        <f t="shared" si="165"/>
        <v>0</v>
      </c>
      <c r="ET83" s="272">
        <f t="shared" si="208"/>
        <v>0</v>
      </c>
      <c r="EU83" s="264">
        <f t="shared" si="209"/>
        <v>0</v>
      </c>
      <c r="EV83" s="247">
        <f t="shared" si="210"/>
        <v>0</v>
      </c>
      <c r="EW83" s="247">
        <f t="shared" si="211"/>
        <v>0</v>
      </c>
      <c r="EX83" s="251">
        <f t="shared" si="212"/>
        <v>0</v>
      </c>
      <c r="EY83" s="268">
        <f t="shared" si="213"/>
        <v>0</v>
      </c>
      <c r="EZ83" s="383">
        <f>IF(L83="ブルーベリー（普通栽培）",0,220)</f>
        <v>220</v>
      </c>
      <c r="FA83" s="247">
        <f>IF(L83="ブルーベリー（普通栽培）",0,T83+AD83+AN83)</f>
        <v>0</v>
      </c>
      <c r="FB83" s="247">
        <f>IF(L83="ブルーベリー（普通栽培）",0,U83+AE83+AO83)</f>
        <v>0</v>
      </c>
      <c r="FC83" s="253">
        <f t="shared" si="166"/>
        <v>0</v>
      </c>
      <c r="FD83" s="247">
        <f t="shared" si="128"/>
        <v>0</v>
      </c>
      <c r="FE83" s="247">
        <f>IF(Q83="初 年 度",FC83-GK83,0)</f>
        <v>0</v>
      </c>
      <c r="FF83" s="259">
        <f>IF(Q83="次 年 度",FC83-GK83,0)</f>
        <v>0</v>
      </c>
      <c r="FG83" s="70">
        <f t="shared" si="167"/>
        <v>0</v>
      </c>
      <c r="FH83" s="82">
        <f t="shared" si="168"/>
        <v>0</v>
      </c>
      <c r="FI83" s="82">
        <f t="shared" si="169"/>
        <v>0</v>
      </c>
      <c r="FJ83" s="129">
        <f t="shared" si="170"/>
        <v>0</v>
      </c>
      <c r="FK83" s="228">
        <f>IF(P83="課税事業者（一般課税）",INT(V83*10/110)+INT(W83*10/110),0)</f>
        <v>0</v>
      </c>
      <c r="FL83" s="277">
        <f t="shared" si="214"/>
        <v>0</v>
      </c>
      <c r="FM83" s="278">
        <f>IF(P83="課税事業者（一般課税）",INT(AG83*0.0909090909090909),0)</f>
        <v>0</v>
      </c>
      <c r="FN83" s="342">
        <f t="shared" si="217"/>
        <v>0</v>
      </c>
      <c r="FO83" s="232">
        <f>IF(P83="課税事業者（一般課税）",INT(AP83*10/110)+INT(AQ83*10/110),0)</f>
        <v>0</v>
      </c>
      <c r="FP83" s="281">
        <f t="shared" si="171"/>
        <v>0</v>
      </c>
      <c r="FQ83" s="340">
        <f>IF(P83="課税事業者（一般課税）",INT(BA83*10/110),0)</f>
        <v>0</v>
      </c>
      <c r="FR83" s="277">
        <f t="shared" si="218"/>
        <v>0</v>
      </c>
      <c r="FS83" s="230">
        <f>IF(P83="課税事業者（一般課税）",INT(BL83*10/110),0)</f>
        <v>0</v>
      </c>
      <c r="FT83" s="281">
        <f t="shared" si="219"/>
        <v>0</v>
      </c>
      <c r="FU83" s="230">
        <f>IF(P83="課税事業者（一般課税）",INT(BV83*10/110),0)</f>
        <v>0</v>
      </c>
      <c r="FV83" s="281">
        <f t="shared" si="220"/>
        <v>0</v>
      </c>
      <c r="FW83" s="230">
        <f>IF(P83="課税事業者（一般課税）",INT(CF83*10/110),0)</f>
        <v>0</v>
      </c>
      <c r="FX83" s="279">
        <f t="shared" si="221"/>
        <v>0</v>
      </c>
      <c r="FY83" s="340">
        <f>IF(P83="課税事業者（一般課税）",INT(CT83*10/110)+INT(CU83*10/110),0)</f>
        <v>0</v>
      </c>
      <c r="FZ83" s="277">
        <f t="shared" si="172"/>
        <v>0</v>
      </c>
      <c r="GA83" s="230">
        <f>IF(P83="課税事業者（一般課税）",INT(DF83*10/110),0)</f>
        <v>0</v>
      </c>
      <c r="GB83" s="279">
        <f t="shared" si="222"/>
        <v>0</v>
      </c>
      <c r="GC83" s="353">
        <f>IF(P83="課税事業者（一般課税）",INT(DP83*10/110),0)</f>
        <v>0</v>
      </c>
      <c r="GD83" s="277">
        <f t="shared" si="223"/>
        <v>0</v>
      </c>
      <c r="GE83" s="230">
        <f>IF(P83="課税事業者（一般課税）",INT(DZ83*10/110),0)</f>
        <v>0</v>
      </c>
      <c r="GF83" s="281">
        <f t="shared" si="224"/>
        <v>0</v>
      </c>
      <c r="GG83" s="353">
        <f>IF(P83="課税事業者（一般課税）",INT(EJ83*10/110),0)</f>
        <v>0</v>
      </c>
      <c r="GH83" s="281">
        <f t="shared" si="225"/>
        <v>0</v>
      </c>
      <c r="GI83" s="280">
        <f t="shared" si="173"/>
        <v>0</v>
      </c>
      <c r="GJ83" s="277">
        <f t="shared" si="174"/>
        <v>0</v>
      </c>
      <c r="GK83" s="230">
        <f>IF(P83="課税事業者（一般課税）",INT(FC83*10/110),0)</f>
        <v>0</v>
      </c>
      <c r="GL83" s="287">
        <f t="shared" si="226"/>
        <v>0</v>
      </c>
      <c r="GM83" s="694"/>
    </row>
    <row r="84" spans="1:195" ht="20.100000000000001" customHeight="1">
      <c r="A84" s="668"/>
      <c r="B84" s="522"/>
      <c r="C84" s="669"/>
      <c r="D84" s="673"/>
      <c r="E84" s="320" t="s">
        <v>135</v>
      </c>
      <c r="F84" s="675"/>
      <c r="G84" s="770"/>
      <c r="H84" s="497"/>
      <c r="I84" s="697"/>
      <c r="J84" s="699"/>
      <c r="K84" s="552"/>
      <c r="L84" s="541"/>
      <c r="M84" s="554"/>
      <c r="N84" s="447" t="e">
        <f t="shared" si="215"/>
        <v>#DIV/0!</v>
      </c>
      <c r="O84" s="690"/>
      <c r="P84" s="537"/>
      <c r="Q84" s="537"/>
      <c r="R84" s="89"/>
      <c r="S84" s="80" t="str">
        <f>IF(U84="","",VLOOKUP(L83,'リスト（けさない）'!$X$3:$Y$29,2,0))</f>
        <v/>
      </c>
      <c r="T84" s="74">
        <f t="shared" si="130"/>
        <v>0</v>
      </c>
      <c r="U84" s="89"/>
      <c r="V84" s="80">
        <f t="shared" si="205"/>
        <v>0</v>
      </c>
      <c r="W84" s="78"/>
      <c r="X84" s="83">
        <f t="shared" si="131"/>
        <v>0</v>
      </c>
      <c r="Y84" s="83">
        <f t="shared" si="206"/>
        <v>0</v>
      </c>
      <c r="Z84" s="394">
        <f>IF(Q83="初 年 度",Y84,0)</f>
        <v>0</v>
      </c>
      <c r="AA84" s="439">
        <f>IF(Q83="次 年 度",Y84,0)</f>
        <v>0</v>
      </c>
      <c r="AB84" s="477"/>
      <c r="AC84" s="125" t="s">
        <v>208</v>
      </c>
      <c r="AD84" s="74">
        <f t="shared" si="132"/>
        <v>0</v>
      </c>
      <c r="AE84" s="426"/>
      <c r="AF84" s="388"/>
      <c r="AG84" s="89"/>
      <c r="AH84" s="96">
        <f t="shared" si="133"/>
        <v>0</v>
      </c>
      <c r="AI84" s="96">
        <f>IF(AG83&gt;0,INT((AG84-FM84)/2),AF84-FM84)</f>
        <v>0</v>
      </c>
      <c r="AJ84" s="96">
        <f>IF(Q83="初 年 度",AI84,0)</f>
        <v>0</v>
      </c>
      <c r="AK84" s="99">
        <f>IF(Q83="次 年 度",AI84,0)</f>
        <v>0</v>
      </c>
      <c r="AL84" s="89"/>
      <c r="AM84" s="80" t="str">
        <f>IF(AO84="","",VLOOKUP(L83,'リスト（けさない）'!$AA$3:$AB$29,2,0))</f>
        <v/>
      </c>
      <c r="AN84" s="96">
        <f t="shared" si="134"/>
        <v>0</v>
      </c>
      <c r="AO84" s="426"/>
      <c r="AP84" s="107">
        <f t="shared" si="207"/>
        <v>0</v>
      </c>
      <c r="AQ84" s="89"/>
      <c r="AR84" s="111">
        <f t="shared" si="135"/>
        <v>0</v>
      </c>
      <c r="AS84" s="334">
        <f t="shared" si="234"/>
        <v>0</v>
      </c>
      <c r="AT84" s="334">
        <f>IF(Q83="初 年 度",AS84,0)</f>
        <v>0</v>
      </c>
      <c r="AU84" s="337">
        <f>IF(Q83="次 年 度",AS84,0)</f>
        <v>0</v>
      </c>
      <c r="AV84" s="477"/>
      <c r="AW84" s="125" t="s">
        <v>208</v>
      </c>
      <c r="AX84" s="96">
        <f t="shared" si="136"/>
        <v>0</v>
      </c>
      <c r="AY84" s="100"/>
      <c r="AZ84" s="370"/>
      <c r="BA84" s="89"/>
      <c r="BB84" s="96">
        <f t="shared" si="137"/>
        <v>0</v>
      </c>
      <c r="BC84" s="80">
        <f t="shared" si="229"/>
        <v>0</v>
      </c>
      <c r="BD84" s="83">
        <f>IF(Q83="初 年 度",BC84,0)</f>
        <v>0</v>
      </c>
      <c r="BE84" s="120">
        <f>IF(Q83="次 年 度",BC84,0)</f>
        <v>0</v>
      </c>
      <c r="BF84" s="477"/>
      <c r="BG84" s="125" t="s">
        <v>208</v>
      </c>
      <c r="BH84" s="96">
        <f t="shared" si="138"/>
        <v>0</v>
      </c>
      <c r="BI84" s="100"/>
      <c r="BJ84" s="370"/>
      <c r="BK84" s="89"/>
      <c r="BL84" s="96">
        <f t="shared" si="139"/>
        <v>0</v>
      </c>
      <c r="BM84" s="83">
        <f t="shared" si="235"/>
        <v>0</v>
      </c>
      <c r="BN84" s="83">
        <f>IF(Q83="初 年 度",BM84,0)</f>
        <v>0</v>
      </c>
      <c r="BO84" s="120">
        <f>IF(Q83="次 年 度",BM84,0)</f>
        <v>0</v>
      </c>
      <c r="BP84" s="477"/>
      <c r="BQ84" s="125" t="s">
        <v>208</v>
      </c>
      <c r="BR84" s="96">
        <f t="shared" si="140"/>
        <v>0</v>
      </c>
      <c r="BS84" s="100"/>
      <c r="BT84" s="370"/>
      <c r="BU84" s="89"/>
      <c r="BV84" s="96">
        <f t="shared" si="141"/>
        <v>0</v>
      </c>
      <c r="BW84" s="83">
        <f t="shared" si="236"/>
        <v>0</v>
      </c>
      <c r="BX84" s="83">
        <f>IF(Q83="初 年 度",BW84,0)</f>
        <v>0</v>
      </c>
      <c r="BY84" s="120">
        <f>IF(Q83="次 年 度",BW84,0)</f>
        <v>0</v>
      </c>
      <c r="BZ84" s="477"/>
      <c r="CA84" s="125" t="s">
        <v>208</v>
      </c>
      <c r="CB84" s="96">
        <f t="shared" si="142"/>
        <v>0</v>
      </c>
      <c r="CC84" s="100"/>
      <c r="CD84" s="370"/>
      <c r="CE84" s="89"/>
      <c r="CF84" s="96">
        <f t="shared" si="143"/>
        <v>0</v>
      </c>
      <c r="CG84" s="83">
        <f t="shared" si="230"/>
        <v>0</v>
      </c>
      <c r="CH84" s="83">
        <f>IF(Q83="初 年 度",CG84,0)</f>
        <v>0</v>
      </c>
      <c r="CI84" s="120">
        <f>IF(Q83="次 年 度",CG84,0)</f>
        <v>0</v>
      </c>
      <c r="CJ84" s="71">
        <f t="shared" si="144"/>
        <v>0</v>
      </c>
      <c r="CK84" s="80">
        <f t="shared" si="145"/>
        <v>0</v>
      </c>
      <c r="CL84" s="80">
        <f t="shared" si="146"/>
        <v>0</v>
      </c>
      <c r="CM84" s="83">
        <f t="shared" si="147"/>
        <v>0</v>
      </c>
      <c r="CN84" s="80">
        <f t="shared" si="148"/>
        <v>0</v>
      </c>
      <c r="CO84" s="130">
        <f t="shared" si="149"/>
        <v>0</v>
      </c>
      <c r="CP84" s="477"/>
      <c r="CQ84" s="81" t="str">
        <f>IF(CS84="","",VLOOKUP(L83,'リスト（けさない）'!$AD$3:$AE$29,2,0))</f>
        <v/>
      </c>
      <c r="CR84" s="74">
        <f t="shared" si="150"/>
        <v>0</v>
      </c>
      <c r="CS84" s="100"/>
      <c r="CT84" s="80">
        <f t="shared" si="151"/>
        <v>0</v>
      </c>
      <c r="CU84" s="89"/>
      <c r="CV84" s="80">
        <f t="shared" si="152"/>
        <v>0</v>
      </c>
      <c r="CW84" s="80">
        <f t="shared" si="237"/>
        <v>0</v>
      </c>
      <c r="CX84" s="83">
        <f>IF(Q83="初 年 度",CW84,0)</f>
        <v>0</v>
      </c>
      <c r="CY84" s="120">
        <f>IF(Q83="次 年 度",CW84,0)</f>
        <v>0</v>
      </c>
      <c r="CZ84" s="477"/>
      <c r="DA84" s="125" t="s">
        <v>208</v>
      </c>
      <c r="DB84" s="74">
        <f t="shared" si="153"/>
        <v>0</v>
      </c>
      <c r="DC84" s="100"/>
      <c r="DD84" s="370"/>
      <c r="DE84" s="89"/>
      <c r="DF84" s="96">
        <f t="shared" si="154"/>
        <v>0</v>
      </c>
      <c r="DG84" s="83">
        <f t="shared" si="231"/>
        <v>0</v>
      </c>
      <c r="DH84" s="83">
        <f>IF(Q83="初 年 度",DG84,0)</f>
        <v>0</v>
      </c>
      <c r="DI84" s="120">
        <f>IF(Q83="次 年 度",DG84,0)</f>
        <v>0</v>
      </c>
      <c r="DJ84" s="477"/>
      <c r="DK84" s="125" t="s">
        <v>208</v>
      </c>
      <c r="DL84" s="74">
        <f t="shared" si="155"/>
        <v>0</v>
      </c>
      <c r="DM84" s="100"/>
      <c r="DN84" s="370"/>
      <c r="DO84" s="89"/>
      <c r="DP84" s="96">
        <f t="shared" si="156"/>
        <v>0</v>
      </c>
      <c r="DQ84" s="83">
        <f t="shared" si="238"/>
        <v>0</v>
      </c>
      <c r="DR84" s="83">
        <f>IF(Q83="初 年 度",DQ84,0)</f>
        <v>0</v>
      </c>
      <c r="DS84" s="120">
        <f>IF(Q83="次 年 度",DQ84,0)</f>
        <v>0</v>
      </c>
      <c r="DT84" s="477"/>
      <c r="DU84" s="125" t="s">
        <v>208</v>
      </c>
      <c r="DV84" s="74">
        <f t="shared" si="157"/>
        <v>0</v>
      </c>
      <c r="DW84" s="100"/>
      <c r="DX84" s="370"/>
      <c r="DY84" s="89"/>
      <c r="DZ84" s="96">
        <f t="shared" si="158"/>
        <v>0</v>
      </c>
      <c r="EA84" s="83">
        <f t="shared" si="232"/>
        <v>0</v>
      </c>
      <c r="EB84" s="83">
        <f>IF(Q83="初 年 度",EA84,0)</f>
        <v>0</v>
      </c>
      <c r="EC84" s="120">
        <f>IF(Q83="次 年 度",EA84,0)</f>
        <v>0</v>
      </c>
      <c r="ED84" s="477"/>
      <c r="EE84" s="125" t="s">
        <v>208</v>
      </c>
      <c r="EF84" s="74">
        <f t="shared" si="159"/>
        <v>0</v>
      </c>
      <c r="EG84" s="100"/>
      <c r="EH84" s="370"/>
      <c r="EI84" s="89"/>
      <c r="EJ84" s="96">
        <f t="shared" si="160"/>
        <v>0</v>
      </c>
      <c r="EK84" s="83">
        <f t="shared" si="239"/>
        <v>0</v>
      </c>
      <c r="EL84" s="83">
        <f>IF(Q83="初 年 度",EK84,0)</f>
        <v>0</v>
      </c>
      <c r="EM84" s="120">
        <f>IF(Q83="次 年 度",EK84,0)</f>
        <v>0</v>
      </c>
      <c r="EN84" s="71">
        <f t="shared" si="161"/>
        <v>0</v>
      </c>
      <c r="EO84" s="83">
        <f t="shared" si="216"/>
        <v>0</v>
      </c>
      <c r="EP84" s="83">
        <f t="shared" si="162"/>
        <v>0</v>
      </c>
      <c r="EQ84" s="83">
        <f t="shared" si="163"/>
        <v>0</v>
      </c>
      <c r="ER84" s="83">
        <f t="shared" si="164"/>
        <v>0</v>
      </c>
      <c r="ES84" s="120">
        <f t="shared" si="165"/>
        <v>0</v>
      </c>
      <c r="ET84" s="136">
        <f t="shared" si="208"/>
        <v>0</v>
      </c>
      <c r="EU84" s="122">
        <f t="shared" si="209"/>
        <v>0</v>
      </c>
      <c r="EV84" s="83">
        <f t="shared" si="210"/>
        <v>0</v>
      </c>
      <c r="EW84" s="83">
        <f t="shared" si="211"/>
        <v>0</v>
      </c>
      <c r="EX84" s="80">
        <f t="shared" si="212"/>
        <v>0</v>
      </c>
      <c r="EY84" s="130">
        <f t="shared" si="213"/>
        <v>0</v>
      </c>
      <c r="EZ84" s="71">
        <f>IF(L83="ブルーベリー（普通栽培）",0,220)</f>
        <v>220</v>
      </c>
      <c r="FA84" s="80">
        <f>IF(L83="ブルーベリー（普通栽培）",0,T84+AD84+AN84)</f>
        <v>0</v>
      </c>
      <c r="FB84" s="83">
        <f>IF(L83="ブルーベリー（普通栽培）",0,U84+AE84+AO84)</f>
        <v>0</v>
      </c>
      <c r="FC84" s="83">
        <f t="shared" si="166"/>
        <v>0</v>
      </c>
      <c r="FD84" s="83">
        <f t="shared" si="128"/>
        <v>0</v>
      </c>
      <c r="FE84" s="239">
        <f>IF(Q83="初 年 度",FC84-GK84,0)</f>
        <v>0</v>
      </c>
      <c r="FF84" s="240">
        <f>IF(Q83="次 年 度",FC84-GK84,0)</f>
        <v>0</v>
      </c>
      <c r="FG84" s="71">
        <f t="shared" si="167"/>
        <v>0</v>
      </c>
      <c r="FH84" s="83">
        <f t="shared" si="168"/>
        <v>0</v>
      </c>
      <c r="FI84" s="83">
        <f t="shared" si="169"/>
        <v>0</v>
      </c>
      <c r="FJ84" s="130">
        <f t="shared" si="170"/>
        <v>0</v>
      </c>
      <c r="FK84" s="314">
        <f>IF(P83="課税事業者（一般課税）",INT(V84*10/110)+INT(W84*10/110),0)</f>
        <v>0</v>
      </c>
      <c r="FL84" s="92">
        <f t="shared" si="214"/>
        <v>0</v>
      </c>
      <c r="FM84" s="102">
        <f>IF(P83="課税事業者（一般課税）",INT(AG84*0.0909090909090909),0)</f>
        <v>0</v>
      </c>
      <c r="FN84" s="343">
        <f t="shared" si="217"/>
        <v>0</v>
      </c>
      <c r="FO84" s="350">
        <f>IF(P83="課税事業者（一般課税）",INT(AP84*10/110)+INT(AQ84*10/110),0)</f>
        <v>0</v>
      </c>
      <c r="FP84" s="115">
        <f t="shared" si="171"/>
        <v>0</v>
      </c>
      <c r="FQ84" s="347">
        <f>IF(P83="課税事業者（一般課税）",INT(BA84*10/110),0)</f>
        <v>0</v>
      </c>
      <c r="FR84" s="92">
        <f t="shared" si="218"/>
        <v>0</v>
      </c>
      <c r="FS84" s="355">
        <f>IF(P83="課税事業者（一般課税）",INT(BL84*10/110),0)</f>
        <v>0</v>
      </c>
      <c r="FT84" s="105">
        <f t="shared" si="219"/>
        <v>0</v>
      </c>
      <c r="FU84" s="355">
        <f>IF(P83="課税事業者（一般課税）",INT(BV84*10/110),0)</f>
        <v>0</v>
      </c>
      <c r="FV84" s="115">
        <f t="shared" si="220"/>
        <v>0</v>
      </c>
      <c r="FW84" s="355">
        <f>IF(P83="課税事業者（一般課税）",INT(CF84*10/110),0)</f>
        <v>0</v>
      </c>
      <c r="FX84" s="105">
        <f t="shared" si="221"/>
        <v>0</v>
      </c>
      <c r="FY84" s="347">
        <f>IF(P83="課税事業者（一般課税）",INT(CT84*10/110)+INT(CU84*10/110),0)</f>
        <v>0</v>
      </c>
      <c r="FZ84" s="92">
        <f t="shared" si="172"/>
        <v>0</v>
      </c>
      <c r="GA84" s="355">
        <f>IF(P83="課税事業者（一般課税）",INT(DF84*10/110),0)</f>
        <v>0</v>
      </c>
      <c r="GB84" s="105">
        <f t="shared" si="222"/>
        <v>0</v>
      </c>
      <c r="GC84" s="354">
        <f>IF(P83="課税事業者（一般課税）",INT(DL84*10/110),0)</f>
        <v>0</v>
      </c>
      <c r="GD84" s="92">
        <f t="shared" si="223"/>
        <v>0</v>
      </c>
      <c r="GE84" s="355">
        <f>IF(P83="課税事業者（一般課税）",INT(DZ84*10/110),0)</f>
        <v>0</v>
      </c>
      <c r="GF84" s="115">
        <f t="shared" si="224"/>
        <v>0</v>
      </c>
      <c r="GG84" s="354">
        <f>IF(P83="課税事業者（一般課税）",INT(EJ84*10/110),0)</f>
        <v>0</v>
      </c>
      <c r="GH84" s="115">
        <f t="shared" si="225"/>
        <v>0</v>
      </c>
      <c r="GI84" s="113">
        <f t="shared" si="173"/>
        <v>0</v>
      </c>
      <c r="GJ84" s="92">
        <f t="shared" si="174"/>
        <v>0</v>
      </c>
      <c r="GK84" s="355">
        <f>IF(P83="課税事業者（一般課税）",INT(FC84*10/110),0)</f>
        <v>0</v>
      </c>
      <c r="GL84" s="140">
        <f t="shared" si="226"/>
        <v>0</v>
      </c>
      <c r="GM84" s="695"/>
    </row>
    <row r="85" spans="1:195" ht="20.100000000000001" customHeight="1">
      <c r="A85" s="667" t="str">
        <f t="shared" ref="A85" si="240">+A83</f>
        <v>北海道</v>
      </c>
      <c r="B85" s="521"/>
      <c r="C85" s="629">
        <f t="shared" si="228"/>
        <v>36</v>
      </c>
      <c r="D85" s="685"/>
      <c r="E85" s="317" t="s">
        <v>253</v>
      </c>
      <c r="F85" s="680"/>
      <c r="G85" s="767">
        <f>+'申請用入力(①本体) '!G85:G86</f>
        <v>0</v>
      </c>
      <c r="H85" s="697"/>
      <c r="I85" s="543"/>
      <c r="J85" s="698"/>
      <c r="K85" s="701"/>
      <c r="L85" s="683"/>
      <c r="M85" s="761"/>
      <c r="N85" s="448" t="e">
        <f t="shared" si="215"/>
        <v>#DIV/0!</v>
      </c>
      <c r="O85" s="689" t="str">
        <f>IF(L85="","",VLOOKUP(L85,'リスト（けさない）'!$Q$3:$R$29,2,0))</f>
        <v/>
      </c>
      <c r="P85" s="700"/>
      <c r="Q85" s="700"/>
      <c r="R85" s="460"/>
      <c r="S85" s="251" t="str">
        <f>IF(U85="","",VLOOKUP(L85,'リスト（けさない）'!$X$3:$Y$29,2,0))</f>
        <v/>
      </c>
      <c r="T85" s="249">
        <f t="shared" si="130"/>
        <v>0</v>
      </c>
      <c r="U85" s="260"/>
      <c r="V85" s="251">
        <f t="shared" si="205"/>
        <v>0</v>
      </c>
      <c r="W85" s="252"/>
      <c r="X85" s="253">
        <f t="shared" si="131"/>
        <v>0</v>
      </c>
      <c r="Y85" s="253">
        <f t="shared" si="206"/>
        <v>0</v>
      </c>
      <c r="Z85" s="332">
        <f>IF(Q85="初 年 度",Y85,0)</f>
        <v>0</v>
      </c>
      <c r="AA85" s="438">
        <f>IF(Q85="次 年 度",Y85,0)</f>
        <v>0</v>
      </c>
      <c r="AB85" s="478"/>
      <c r="AC85" s="73" t="s">
        <v>208</v>
      </c>
      <c r="AD85" s="249">
        <f t="shared" si="132"/>
        <v>0</v>
      </c>
      <c r="AE85" s="427"/>
      <c r="AF85" s="388"/>
      <c r="AG85" s="260"/>
      <c r="AH85" s="254">
        <f t="shared" si="133"/>
        <v>0</v>
      </c>
      <c r="AI85" s="339">
        <f>IF(AG85&gt;0,INT((AG85-FM85)/2),AF85-FM85)</f>
        <v>0</v>
      </c>
      <c r="AJ85" s="335">
        <f>IF(Q85="初 年 度",AI85,0)</f>
        <v>0</v>
      </c>
      <c r="AK85" s="336">
        <f>IF(Q85="次 年 度",AI85,0)</f>
        <v>0</v>
      </c>
      <c r="AL85" s="460"/>
      <c r="AM85" s="251" t="str">
        <f>IF(AO85="","",VLOOKUP(L85,'リスト（けさない）'!$AA$3:$AB$29,2,0))</f>
        <v/>
      </c>
      <c r="AN85" s="254">
        <f t="shared" si="134"/>
        <v>0</v>
      </c>
      <c r="AO85" s="427"/>
      <c r="AP85" s="261">
        <f t="shared" si="207"/>
        <v>0</v>
      </c>
      <c r="AQ85" s="260"/>
      <c r="AR85" s="262">
        <f t="shared" si="135"/>
        <v>0</v>
      </c>
      <c r="AS85" s="338">
        <f t="shared" si="234"/>
        <v>0</v>
      </c>
      <c r="AT85" s="332">
        <f>IF(Q85="初 年 度",AS85,0)</f>
        <v>0</v>
      </c>
      <c r="AU85" s="333">
        <f>IF(Q85="次 年 度",AS85,0)</f>
        <v>0</v>
      </c>
      <c r="AV85" s="478"/>
      <c r="AW85" s="73" t="s">
        <v>208</v>
      </c>
      <c r="AX85" s="254">
        <f t="shared" si="136"/>
        <v>0</v>
      </c>
      <c r="AY85" s="250"/>
      <c r="AZ85" s="369"/>
      <c r="BA85" s="260"/>
      <c r="BB85" s="254">
        <f t="shared" si="137"/>
        <v>0</v>
      </c>
      <c r="BC85" s="338">
        <f t="shared" si="229"/>
        <v>0</v>
      </c>
      <c r="BD85" s="332">
        <f>IF(Q85="初 年 度",BC85,0)</f>
        <v>0</v>
      </c>
      <c r="BE85" s="333">
        <f>IF(Q85="次 年 度",BC85,0)</f>
        <v>0</v>
      </c>
      <c r="BF85" s="478"/>
      <c r="BG85" s="73" t="s">
        <v>208</v>
      </c>
      <c r="BH85" s="254">
        <f t="shared" si="138"/>
        <v>0</v>
      </c>
      <c r="BI85" s="250"/>
      <c r="BJ85" s="369"/>
      <c r="BK85" s="260"/>
      <c r="BL85" s="254">
        <f t="shared" si="139"/>
        <v>0</v>
      </c>
      <c r="BM85" s="339">
        <f t="shared" si="235"/>
        <v>0</v>
      </c>
      <c r="BN85" s="335">
        <f>IF(Q85="初 年 度",BM85,0)</f>
        <v>0</v>
      </c>
      <c r="BO85" s="336">
        <f>IF(Q85="次 年 度",BM85,0)</f>
        <v>0</v>
      </c>
      <c r="BP85" s="478"/>
      <c r="BQ85" s="73" t="s">
        <v>208</v>
      </c>
      <c r="BR85" s="254">
        <f t="shared" si="140"/>
        <v>0</v>
      </c>
      <c r="BS85" s="250"/>
      <c r="BT85" s="369"/>
      <c r="BU85" s="90"/>
      <c r="BV85" s="97">
        <f t="shared" si="141"/>
        <v>0</v>
      </c>
      <c r="BW85" s="339">
        <f t="shared" si="236"/>
        <v>0</v>
      </c>
      <c r="BX85" s="335">
        <f>IF(Q85="初 年 度",BW85,0)</f>
        <v>0</v>
      </c>
      <c r="BY85" s="336">
        <f>IF(Q85="次 年 度",BW85,0)</f>
        <v>0</v>
      </c>
      <c r="BZ85" s="478"/>
      <c r="CA85" s="73" t="s">
        <v>208</v>
      </c>
      <c r="CB85" s="254">
        <f t="shared" si="142"/>
        <v>0</v>
      </c>
      <c r="CC85" s="250"/>
      <c r="CD85" s="369"/>
      <c r="CE85" s="260"/>
      <c r="CF85" s="254">
        <f t="shared" si="143"/>
        <v>0</v>
      </c>
      <c r="CG85" s="338">
        <f t="shared" si="230"/>
        <v>0</v>
      </c>
      <c r="CH85" s="332">
        <f>IF(Q85="初 年 度",CG85,0)</f>
        <v>0</v>
      </c>
      <c r="CI85" s="333">
        <f>IF(Q85="次 年 度",CG85,0)</f>
        <v>0</v>
      </c>
      <c r="CJ85" s="242">
        <f t="shared" si="144"/>
        <v>0</v>
      </c>
      <c r="CK85" s="251">
        <f t="shared" si="145"/>
        <v>0</v>
      </c>
      <c r="CL85" s="251">
        <f t="shared" si="146"/>
        <v>0</v>
      </c>
      <c r="CM85" s="253">
        <f t="shared" si="147"/>
        <v>0</v>
      </c>
      <c r="CN85" s="251">
        <f t="shared" si="148"/>
        <v>0</v>
      </c>
      <c r="CO85" s="268">
        <f t="shared" si="149"/>
        <v>0</v>
      </c>
      <c r="CP85" s="478"/>
      <c r="CQ85" s="245" t="str">
        <f>IF(CS85="","",VLOOKUP(L85,'リスト（けさない）'!$AD$3:$AE$29,2,0))</f>
        <v/>
      </c>
      <c r="CR85" s="249">
        <f t="shared" si="150"/>
        <v>0</v>
      </c>
      <c r="CS85" s="250"/>
      <c r="CT85" s="251">
        <f t="shared" si="151"/>
        <v>0</v>
      </c>
      <c r="CU85" s="260"/>
      <c r="CV85" s="251">
        <f t="shared" si="152"/>
        <v>0</v>
      </c>
      <c r="CW85" s="339">
        <f t="shared" si="237"/>
        <v>0</v>
      </c>
      <c r="CX85" s="335">
        <f>IF(Q85="初 年 度",CW85,0)</f>
        <v>0</v>
      </c>
      <c r="CY85" s="336">
        <f>IF(Q85="次 年 度",CW85,0)</f>
        <v>0</v>
      </c>
      <c r="CZ85" s="478"/>
      <c r="DA85" s="73" t="s">
        <v>208</v>
      </c>
      <c r="DB85" s="249">
        <f t="shared" si="153"/>
        <v>0</v>
      </c>
      <c r="DC85" s="250"/>
      <c r="DD85" s="369"/>
      <c r="DE85" s="260"/>
      <c r="DF85" s="254">
        <f t="shared" si="154"/>
        <v>0</v>
      </c>
      <c r="DG85" s="338">
        <f t="shared" si="231"/>
        <v>0</v>
      </c>
      <c r="DH85" s="332">
        <f>IF(Q85="初 年 度",DG85,0)</f>
        <v>0</v>
      </c>
      <c r="DI85" s="333">
        <f>IF(Q85="次 年 度",DG85,0)</f>
        <v>0</v>
      </c>
      <c r="DJ85" s="478"/>
      <c r="DK85" s="456" t="s">
        <v>208</v>
      </c>
      <c r="DL85" s="249">
        <f t="shared" si="155"/>
        <v>0</v>
      </c>
      <c r="DM85" s="250"/>
      <c r="DN85" s="369"/>
      <c r="DO85" s="260"/>
      <c r="DP85" s="254">
        <f t="shared" si="156"/>
        <v>0</v>
      </c>
      <c r="DQ85" s="339">
        <f t="shared" si="238"/>
        <v>0</v>
      </c>
      <c r="DR85" s="335">
        <f>IF(Q85="初 年 度",DQ85,0)</f>
        <v>0</v>
      </c>
      <c r="DS85" s="336">
        <f>IF(Q85="次 年 度",DQ85,0)</f>
        <v>0</v>
      </c>
      <c r="DT85" s="478"/>
      <c r="DU85" s="456" t="s">
        <v>208</v>
      </c>
      <c r="DV85" s="249">
        <f t="shared" si="157"/>
        <v>0</v>
      </c>
      <c r="DW85" s="250"/>
      <c r="DX85" s="369"/>
      <c r="DY85" s="260"/>
      <c r="DZ85" s="254">
        <f t="shared" si="158"/>
        <v>0</v>
      </c>
      <c r="EA85" s="338">
        <f t="shared" si="232"/>
        <v>0</v>
      </c>
      <c r="EB85" s="332">
        <f>IF(Q85="初 年 度",EA85,0)</f>
        <v>0</v>
      </c>
      <c r="EC85" s="333">
        <f>IF(Q85="次 年 度",EA85,0)</f>
        <v>0</v>
      </c>
      <c r="ED85" s="478"/>
      <c r="EE85" s="456" t="s">
        <v>208</v>
      </c>
      <c r="EF85" s="249">
        <f t="shared" si="159"/>
        <v>0</v>
      </c>
      <c r="EG85" s="250"/>
      <c r="EH85" s="369"/>
      <c r="EI85" s="260"/>
      <c r="EJ85" s="254">
        <f t="shared" si="160"/>
        <v>0</v>
      </c>
      <c r="EK85" s="339">
        <f t="shared" si="239"/>
        <v>0</v>
      </c>
      <c r="EL85" s="335">
        <f>IF(Q85="初 年 度",EK85,0)</f>
        <v>0</v>
      </c>
      <c r="EM85" s="336">
        <f>IF(Q85="次 年 度",EK85,0)</f>
        <v>0</v>
      </c>
      <c r="EN85" s="242">
        <f t="shared" si="161"/>
        <v>0</v>
      </c>
      <c r="EO85" s="253">
        <f t="shared" si="216"/>
        <v>0</v>
      </c>
      <c r="EP85" s="253">
        <f t="shared" si="162"/>
        <v>0</v>
      </c>
      <c r="EQ85" s="253">
        <f t="shared" si="163"/>
        <v>0</v>
      </c>
      <c r="ER85" s="253">
        <f t="shared" si="164"/>
        <v>0</v>
      </c>
      <c r="ES85" s="263">
        <f t="shared" si="165"/>
        <v>0</v>
      </c>
      <c r="ET85" s="276">
        <f t="shared" si="208"/>
        <v>0</v>
      </c>
      <c r="EU85" s="265">
        <f t="shared" si="209"/>
        <v>0</v>
      </c>
      <c r="EV85" s="253">
        <f t="shared" si="210"/>
        <v>0</v>
      </c>
      <c r="EW85" s="253">
        <f t="shared" si="211"/>
        <v>0</v>
      </c>
      <c r="EX85" s="251">
        <f t="shared" si="212"/>
        <v>0</v>
      </c>
      <c r="EY85" s="268">
        <f t="shared" si="213"/>
        <v>0</v>
      </c>
      <c r="EZ85" s="383">
        <f>IF(L85="ブルーベリー（普通栽培）",0,220)</f>
        <v>220</v>
      </c>
      <c r="FA85" s="247">
        <f>IF(L85="ブルーベリー（普通栽培）",0,T85+AD85+AN85)</f>
        <v>0</v>
      </c>
      <c r="FB85" s="247">
        <f>IF(L85="ブルーベリー（普通栽培）",0,U85+AE85+AO85)</f>
        <v>0</v>
      </c>
      <c r="FC85" s="253">
        <f t="shared" si="166"/>
        <v>0</v>
      </c>
      <c r="FD85" s="253">
        <f t="shared" si="128"/>
        <v>0</v>
      </c>
      <c r="FE85" s="253">
        <f>IF(Q85="初 年 度",FC85-GK85,0)</f>
        <v>0</v>
      </c>
      <c r="FF85" s="263">
        <f>IF(Q85="次 年 度",FC85-GK85,0)</f>
        <v>0</v>
      </c>
      <c r="FG85" s="137">
        <f t="shared" si="167"/>
        <v>0</v>
      </c>
      <c r="FH85" s="84">
        <f t="shared" si="168"/>
        <v>0</v>
      </c>
      <c r="FI85" s="84">
        <f t="shared" si="169"/>
        <v>0</v>
      </c>
      <c r="FJ85" s="131">
        <f t="shared" si="170"/>
        <v>0</v>
      </c>
      <c r="FK85" s="228">
        <f>IF(P85="課税事業者（一般課税）",INT(V85*10/110)+INT(W85*10/110),0)</f>
        <v>0</v>
      </c>
      <c r="FL85" s="282">
        <f t="shared" si="214"/>
        <v>0</v>
      </c>
      <c r="FM85" s="283">
        <f>IF(P85="課税事業者（一般課税）",INT(AG85*0.0909090909090909),0)</f>
        <v>0</v>
      </c>
      <c r="FN85" s="344">
        <f t="shared" si="217"/>
        <v>0</v>
      </c>
      <c r="FO85" s="232">
        <f>IF(P85="課税事業者（一般課税）",INT(AP85*10/110)+INT(AQ85*10/110),0)</f>
        <v>0</v>
      </c>
      <c r="FP85" s="286">
        <f t="shared" si="171"/>
        <v>0</v>
      </c>
      <c r="FQ85" s="340">
        <f>IF(P85="課税事業者（一般課税）",INT(BA85*10/110),0)</f>
        <v>0</v>
      </c>
      <c r="FR85" s="282">
        <f t="shared" si="218"/>
        <v>0</v>
      </c>
      <c r="FS85" s="230">
        <f>IF(P85="課税事業者（一般課税）",INT(BL85*10/110),0)</f>
        <v>0</v>
      </c>
      <c r="FT85" s="284">
        <f t="shared" si="219"/>
        <v>0</v>
      </c>
      <c r="FU85" s="230">
        <f>IF(P85="課税事業者（一般課税）",INT(BV85*10/110),0)</f>
        <v>0</v>
      </c>
      <c r="FV85" s="286">
        <f t="shared" si="220"/>
        <v>0</v>
      </c>
      <c r="FW85" s="230">
        <f>IF(P85="課税事業者（一般課税）",INT(CF85*10/110),0)</f>
        <v>0</v>
      </c>
      <c r="FX85" s="284">
        <f t="shared" si="221"/>
        <v>0</v>
      </c>
      <c r="FY85" s="340">
        <f>IF(P85="課税事業者（一般課税）",INT(CT85*10/110)+INT(CU85*10/110),0)</f>
        <v>0</v>
      </c>
      <c r="FZ85" s="282">
        <f t="shared" si="172"/>
        <v>0</v>
      </c>
      <c r="GA85" s="230">
        <f>IF(P85="課税事業者（一般課税）",INT(DF85*10/110),0)</f>
        <v>0</v>
      </c>
      <c r="GB85" s="284">
        <f t="shared" si="222"/>
        <v>0</v>
      </c>
      <c r="GC85" s="353">
        <f>IF(P85="課税事業者（一般課税）",INT(DP85*10/110),0)</f>
        <v>0</v>
      </c>
      <c r="GD85" s="282">
        <f t="shared" si="223"/>
        <v>0</v>
      </c>
      <c r="GE85" s="230">
        <f>IF(P85="課税事業者（一般課税）",INT(DZ85*10/110),0)</f>
        <v>0</v>
      </c>
      <c r="GF85" s="286">
        <f t="shared" si="224"/>
        <v>0</v>
      </c>
      <c r="GG85" s="353">
        <f>IF(P85="課税事業者（一般課税）",INT(EJ85*10/110),0)</f>
        <v>0</v>
      </c>
      <c r="GH85" s="286">
        <f t="shared" si="225"/>
        <v>0</v>
      </c>
      <c r="GI85" s="285">
        <f t="shared" si="173"/>
        <v>0</v>
      </c>
      <c r="GJ85" s="282">
        <f t="shared" si="174"/>
        <v>0</v>
      </c>
      <c r="GK85" s="230">
        <f>IF(P85="課税事業者（一般課税）",INT(FC85*10/110),0)</f>
        <v>0</v>
      </c>
      <c r="GL85" s="288">
        <f t="shared" si="226"/>
        <v>0</v>
      </c>
      <c r="GM85" s="694"/>
    </row>
    <row r="86" spans="1:195" ht="20.100000000000001" customHeight="1">
      <c r="A86" s="668"/>
      <c r="B86" s="522"/>
      <c r="C86" s="669"/>
      <c r="D86" s="673"/>
      <c r="E86" s="322" t="s">
        <v>135</v>
      </c>
      <c r="F86" s="675"/>
      <c r="G86" s="770"/>
      <c r="H86" s="497"/>
      <c r="I86" s="697"/>
      <c r="J86" s="699"/>
      <c r="K86" s="552"/>
      <c r="L86" s="541"/>
      <c r="M86" s="554"/>
      <c r="N86" s="447" t="e">
        <f t="shared" si="215"/>
        <v>#DIV/0!</v>
      </c>
      <c r="O86" s="690"/>
      <c r="P86" s="537"/>
      <c r="Q86" s="537"/>
      <c r="R86" s="91"/>
      <c r="S86" s="80" t="str">
        <f>IF(U86="","",VLOOKUP(L85,'リスト（けさない）'!$X$3:$Y$29,2,0))</f>
        <v/>
      </c>
      <c r="T86" s="75">
        <f t="shared" si="130"/>
        <v>0</v>
      </c>
      <c r="U86" s="91"/>
      <c r="V86" s="81">
        <f t="shared" si="205"/>
        <v>0</v>
      </c>
      <c r="W86" s="79"/>
      <c r="X86" s="85">
        <f t="shared" si="131"/>
        <v>0</v>
      </c>
      <c r="Y86" s="83">
        <f t="shared" si="206"/>
        <v>0</v>
      </c>
      <c r="Z86" s="394">
        <f>IF(Q85="初 年 度",Y86,0)</f>
        <v>0</v>
      </c>
      <c r="AA86" s="439">
        <f>IF(Q85="次 年 度",Y86,0)</f>
        <v>0</v>
      </c>
      <c r="AB86" s="475"/>
      <c r="AC86" s="126" t="s">
        <v>208</v>
      </c>
      <c r="AD86" s="75">
        <f t="shared" si="132"/>
        <v>0</v>
      </c>
      <c r="AE86" s="424"/>
      <c r="AF86" s="388"/>
      <c r="AG86" s="91"/>
      <c r="AH86" s="94">
        <f t="shared" si="133"/>
        <v>0</v>
      </c>
      <c r="AI86" s="96">
        <f>IF(AG85&gt;0,INT((AG86-FM86)/2),AF86-FM86)</f>
        <v>0</v>
      </c>
      <c r="AJ86" s="96">
        <f>IF(Q85="初 年 度",AI86,0)</f>
        <v>0</v>
      </c>
      <c r="AK86" s="99">
        <f>IF(Q85="次 年 度",AI86,0)</f>
        <v>0</v>
      </c>
      <c r="AL86" s="91"/>
      <c r="AM86" s="81" t="str">
        <f>IF(AO86="","",VLOOKUP(L85,'リスト（けさない）'!$AA$3:$AB$29,2,0))</f>
        <v/>
      </c>
      <c r="AN86" s="94">
        <f t="shared" si="134"/>
        <v>0</v>
      </c>
      <c r="AO86" s="424"/>
      <c r="AP86" s="106">
        <f t="shared" si="207"/>
        <v>0</v>
      </c>
      <c r="AQ86" s="91"/>
      <c r="AR86" s="110">
        <f t="shared" si="135"/>
        <v>0</v>
      </c>
      <c r="AS86" s="334">
        <f t="shared" si="234"/>
        <v>0</v>
      </c>
      <c r="AT86" s="334">
        <f>IF(Q85="初 年 度",AS86,0)</f>
        <v>0</v>
      </c>
      <c r="AU86" s="337">
        <f>IF(Q85="次 年 度",AS86,0)</f>
        <v>0</v>
      </c>
      <c r="AV86" s="475"/>
      <c r="AW86" s="126" t="s">
        <v>208</v>
      </c>
      <c r="AX86" s="94">
        <f t="shared" si="136"/>
        <v>0</v>
      </c>
      <c r="AY86" s="101"/>
      <c r="AZ86" s="370"/>
      <c r="BA86" s="91"/>
      <c r="BB86" s="96">
        <f t="shared" si="137"/>
        <v>0</v>
      </c>
      <c r="BC86" s="80">
        <f t="shared" si="229"/>
        <v>0</v>
      </c>
      <c r="BD86" s="83">
        <f>IF(Q85="初 年 度",BC86,0)</f>
        <v>0</v>
      </c>
      <c r="BE86" s="120">
        <f>IF(Q85="次 年 度",BC86,0)</f>
        <v>0</v>
      </c>
      <c r="BF86" s="475"/>
      <c r="BG86" s="126" t="s">
        <v>208</v>
      </c>
      <c r="BH86" s="94">
        <f t="shared" si="138"/>
        <v>0</v>
      </c>
      <c r="BI86" s="101"/>
      <c r="BJ86" s="370"/>
      <c r="BK86" s="91"/>
      <c r="BL86" s="94">
        <f t="shared" si="139"/>
        <v>0</v>
      </c>
      <c r="BM86" s="83">
        <f t="shared" si="235"/>
        <v>0</v>
      </c>
      <c r="BN86" s="83">
        <f>IF(Q85="初 年 度",BM86,0)</f>
        <v>0</v>
      </c>
      <c r="BO86" s="120">
        <f>IF(Q85="次 年 度",BM86,0)</f>
        <v>0</v>
      </c>
      <c r="BP86" s="475"/>
      <c r="BQ86" s="126" t="s">
        <v>208</v>
      </c>
      <c r="BR86" s="94">
        <f t="shared" si="140"/>
        <v>0</v>
      </c>
      <c r="BS86" s="101"/>
      <c r="BT86" s="370"/>
      <c r="BU86" s="91"/>
      <c r="BV86" s="94">
        <f t="shared" si="141"/>
        <v>0</v>
      </c>
      <c r="BW86" s="83">
        <f t="shared" si="236"/>
        <v>0</v>
      </c>
      <c r="BX86" s="83">
        <f>IF(Q85="初 年 度",BW86,0)</f>
        <v>0</v>
      </c>
      <c r="BY86" s="120">
        <f>IF(Q85="次 年 度",BW86,0)</f>
        <v>0</v>
      </c>
      <c r="BZ86" s="475"/>
      <c r="CA86" s="126" t="s">
        <v>208</v>
      </c>
      <c r="CB86" s="94">
        <f t="shared" si="142"/>
        <v>0</v>
      </c>
      <c r="CC86" s="101"/>
      <c r="CD86" s="370"/>
      <c r="CE86" s="91"/>
      <c r="CF86" s="96">
        <f t="shared" si="143"/>
        <v>0</v>
      </c>
      <c r="CG86" s="83">
        <f t="shared" si="230"/>
        <v>0</v>
      </c>
      <c r="CH86" s="83">
        <f>IF(Q85="初 年 度",CG86,0)</f>
        <v>0</v>
      </c>
      <c r="CI86" s="120">
        <f>IF(Q85="次 年 度",CG86,0)</f>
        <v>0</v>
      </c>
      <c r="CJ86" s="71">
        <f t="shared" si="144"/>
        <v>0</v>
      </c>
      <c r="CK86" s="81">
        <f t="shared" si="145"/>
        <v>0</v>
      </c>
      <c r="CL86" s="81">
        <f t="shared" si="146"/>
        <v>0</v>
      </c>
      <c r="CM86" s="85">
        <f t="shared" si="147"/>
        <v>0</v>
      </c>
      <c r="CN86" s="81">
        <f t="shared" si="148"/>
        <v>0</v>
      </c>
      <c r="CO86" s="132">
        <f t="shared" si="149"/>
        <v>0</v>
      </c>
      <c r="CP86" s="475"/>
      <c r="CQ86" s="80" t="str">
        <f>IF(CS86="","",VLOOKUP(L85,'リスト（けさない）'!$AD$3:$AE$29,2,0))</f>
        <v/>
      </c>
      <c r="CR86" s="75">
        <f t="shared" si="150"/>
        <v>0</v>
      </c>
      <c r="CS86" s="101"/>
      <c r="CT86" s="81">
        <f t="shared" si="151"/>
        <v>0</v>
      </c>
      <c r="CU86" s="91"/>
      <c r="CV86" s="81">
        <f t="shared" si="152"/>
        <v>0</v>
      </c>
      <c r="CW86" s="80">
        <f t="shared" si="237"/>
        <v>0</v>
      </c>
      <c r="CX86" s="83">
        <f>IF(Q85="初 年 度",CW86,0)</f>
        <v>0</v>
      </c>
      <c r="CY86" s="120">
        <f>IF(Q85="次 年 度",CW86,0)</f>
        <v>0</v>
      </c>
      <c r="CZ86" s="475"/>
      <c r="DA86" s="126" t="s">
        <v>208</v>
      </c>
      <c r="DB86" s="75">
        <f t="shared" si="153"/>
        <v>0</v>
      </c>
      <c r="DC86" s="101"/>
      <c r="DD86" s="370"/>
      <c r="DE86" s="91"/>
      <c r="DF86" s="96">
        <f t="shared" si="154"/>
        <v>0</v>
      </c>
      <c r="DG86" s="83">
        <f t="shared" si="231"/>
        <v>0</v>
      </c>
      <c r="DH86" s="83">
        <f>IF(Q85="初 年 度",DG86,0)</f>
        <v>0</v>
      </c>
      <c r="DI86" s="120">
        <f>IF(Q85="次 年 度",DG86,0)</f>
        <v>0</v>
      </c>
      <c r="DJ86" s="475"/>
      <c r="DK86" s="126" t="s">
        <v>208</v>
      </c>
      <c r="DL86" s="75">
        <f t="shared" si="155"/>
        <v>0</v>
      </c>
      <c r="DM86" s="101"/>
      <c r="DN86" s="370"/>
      <c r="DO86" s="91"/>
      <c r="DP86" s="94">
        <f t="shared" si="156"/>
        <v>0</v>
      </c>
      <c r="DQ86" s="83">
        <f t="shared" si="238"/>
        <v>0</v>
      </c>
      <c r="DR86" s="83">
        <f>IF(Q85="初 年 度",DQ86,0)</f>
        <v>0</v>
      </c>
      <c r="DS86" s="120">
        <f>IF(Q85="次 年 度",DQ86,0)</f>
        <v>0</v>
      </c>
      <c r="DT86" s="475"/>
      <c r="DU86" s="126" t="s">
        <v>208</v>
      </c>
      <c r="DV86" s="75">
        <f t="shared" si="157"/>
        <v>0</v>
      </c>
      <c r="DW86" s="101"/>
      <c r="DX86" s="370"/>
      <c r="DY86" s="91"/>
      <c r="DZ86" s="96">
        <f t="shared" si="158"/>
        <v>0</v>
      </c>
      <c r="EA86" s="83">
        <f t="shared" si="232"/>
        <v>0</v>
      </c>
      <c r="EB86" s="83">
        <f>IF(Q85="初 年 度",EA86,0)</f>
        <v>0</v>
      </c>
      <c r="EC86" s="120">
        <f>IF(Q85="次 年 度",EA86,0)</f>
        <v>0</v>
      </c>
      <c r="ED86" s="475"/>
      <c r="EE86" s="126" t="s">
        <v>208</v>
      </c>
      <c r="EF86" s="75">
        <f t="shared" si="159"/>
        <v>0</v>
      </c>
      <c r="EG86" s="101"/>
      <c r="EH86" s="370"/>
      <c r="EI86" s="91"/>
      <c r="EJ86" s="94">
        <f t="shared" si="160"/>
        <v>0</v>
      </c>
      <c r="EK86" s="83">
        <f t="shared" si="239"/>
        <v>0</v>
      </c>
      <c r="EL86" s="83">
        <f>IF(Q85="初 年 度",EK86,0)</f>
        <v>0</v>
      </c>
      <c r="EM86" s="120">
        <f>IF(Q85="次 年 度",EK86,0)</f>
        <v>0</v>
      </c>
      <c r="EN86" s="69">
        <f t="shared" si="161"/>
        <v>0</v>
      </c>
      <c r="EO86" s="83">
        <f t="shared" si="216"/>
        <v>0</v>
      </c>
      <c r="EP86" s="85">
        <f t="shared" si="162"/>
        <v>0</v>
      </c>
      <c r="EQ86" s="85">
        <f t="shared" si="163"/>
        <v>0</v>
      </c>
      <c r="ER86" s="85">
        <f t="shared" si="164"/>
        <v>0</v>
      </c>
      <c r="ES86" s="119">
        <f t="shared" si="165"/>
        <v>0</v>
      </c>
      <c r="ET86" s="138">
        <f t="shared" si="208"/>
        <v>0</v>
      </c>
      <c r="EU86" s="123">
        <f t="shared" si="209"/>
        <v>0</v>
      </c>
      <c r="EV86" s="85">
        <f t="shared" si="210"/>
        <v>0</v>
      </c>
      <c r="EW86" s="85">
        <f t="shared" si="211"/>
        <v>0</v>
      </c>
      <c r="EX86" s="83">
        <f t="shared" si="212"/>
        <v>0</v>
      </c>
      <c r="EY86" s="130">
        <f t="shared" si="213"/>
        <v>0</v>
      </c>
      <c r="EZ86" s="71">
        <f>IF(L85="ブルーベリー（普通栽培）",0,220)</f>
        <v>220</v>
      </c>
      <c r="FA86" s="80">
        <f>IF(L85="ブルーベリー（普通栽培）",0,T86+AD86+AN86)</f>
        <v>0</v>
      </c>
      <c r="FB86" s="83">
        <f>IF(L85="ブルーベリー（普通栽培）",0,U86+AE86+AO86)</f>
        <v>0</v>
      </c>
      <c r="FC86" s="83">
        <f t="shared" si="166"/>
        <v>0</v>
      </c>
      <c r="FD86" s="85">
        <f t="shared" si="128"/>
        <v>0</v>
      </c>
      <c r="FE86" s="117">
        <f>IF(Q85="初 年 度",FC86-GK86,0)</f>
        <v>0</v>
      </c>
      <c r="FF86" s="118">
        <f>IF(Q85="次 年 度",FC86-GK86,0)</f>
        <v>0</v>
      </c>
      <c r="FG86" s="138">
        <f t="shared" si="167"/>
        <v>0</v>
      </c>
      <c r="FH86" s="85">
        <f t="shared" si="168"/>
        <v>0</v>
      </c>
      <c r="FI86" s="85">
        <f t="shared" si="169"/>
        <v>0</v>
      </c>
      <c r="FJ86" s="132">
        <f t="shared" si="170"/>
        <v>0</v>
      </c>
      <c r="FK86" s="314">
        <f>IF(P85="課税事業者（一般課税）",INT(V86*10/110)+INT(W86*10/110),0)</f>
        <v>0</v>
      </c>
      <c r="FL86" s="93">
        <f t="shared" si="214"/>
        <v>0</v>
      </c>
      <c r="FM86" s="103">
        <f>IF(P85="課税事業者（一般課税）",INT(AG86*0.0909090909090909),0)</f>
        <v>0</v>
      </c>
      <c r="FN86" s="341">
        <f t="shared" si="217"/>
        <v>0</v>
      </c>
      <c r="FO86" s="350">
        <f>IF(P85="課税事業者（一般課税）",INT(AP86*10/110)+INT(AQ86*10/110),0)</f>
        <v>0</v>
      </c>
      <c r="FP86" s="116">
        <f t="shared" si="171"/>
        <v>0</v>
      </c>
      <c r="FQ86" s="347">
        <f>IF(P85="課税事業者（一般課税）",INT(BA86*10/110),0)</f>
        <v>0</v>
      </c>
      <c r="FR86" s="93">
        <f t="shared" si="218"/>
        <v>0</v>
      </c>
      <c r="FS86" s="355">
        <f>IF(P85="課税事業者（一般課税）",INT(BL86*10/110),0)</f>
        <v>0</v>
      </c>
      <c r="FT86" s="104">
        <f t="shared" si="219"/>
        <v>0</v>
      </c>
      <c r="FU86" s="355">
        <f>IF(P85="課税事業者（一般課税）",INT(BV86*10/110),0)</f>
        <v>0</v>
      </c>
      <c r="FV86" s="116">
        <f t="shared" si="220"/>
        <v>0</v>
      </c>
      <c r="FW86" s="355">
        <f>IF(P85="課税事業者（一般課税）",INT(CF86*10/110),0)</f>
        <v>0</v>
      </c>
      <c r="FX86" s="104">
        <f t="shared" si="221"/>
        <v>0</v>
      </c>
      <c r="FY86" s="347">
        <f>IF(P85="課税事業者（一般課税）",INT(CT86*10/110)+INT(CU86*10/110),0)</f>
        <v>0</v>
      </c>
      <c r="FZ86" s="93">
        <f t="shared" si="172"/>
        <v>0</v>
      </c>
      <c r="GA86" s="355">
        <f>IF(P85="課税事業者（一般課税）",INT(DF86*10/110),0)</f>
        <v>0</v>
      </c>
      <c r="GB86" s="104">
        <f t="shared" si="222"/>
        <v>0</v>
      </c>
      <c r="GC86" s="354">
        <f>IF(P85="課税事業者（一般課税）",INT(DL86*10/110),0)</f>
        <v>0</v>
      </c>
      <c r="GD86" s="93">
        <f t="shared" si="223"/>
        <v>0</v>
      </c>
      <c r="GE86" s="355">
        <f>IF(P85="課税事業者（一般課税）",INT(DZ86*10/110),0)</f>
        <v>0</v>
      </c>
      <c r="GF86" s="116">
        <f t="shared" si="224"/>
        <v>0</v>
      </c>
      <c r="GG86" s="354">
        <f>IF(P85="課税事業者（一般課税）",INT(EJ86*10/110),0)</f>
        <v>0</v>
      </c>
      <c r="GH86" s="116">
        <f t="shared" si="225"/>
        <v>0</v>
      </c>
      <c r="GI86" s="114">
        <f t="shared" si="173"/>
        <v>0</v>
      </c>
      <c r="GJ86" s="93">
        <f t="shared" si="174"/>
        <v>0</v>
      </c>
      <c r="GK86" s="355">
        <f>IF(P85="課税事業者（一般課税）",INT(FC86*10/110),0)</f>
        <v>0</v>
      </c>
      <c r="GL86" s="139">
        <f t="shared" si="226"/>
        <v>0</v>
      </c>
      <c r="GM86" s="695"/>
    </row>
    <row r="87" spans="1:195" ht="20.100000000000001" customHeight="1">
      <c r="A87" s="667" t="str">
        <f t="shared" ref="A87" si="241">+A85</f>
        <v>北海道</v>
      </c>
      <c r="B87" s="521"/>
      <c r="C87" s="629">
        <f t="shared" si="228"/>
        <v>37</v>
      </c>
      <c r="D87" s="685"/>
      <c r="E87" s="317" t="s">
        <v>253</v>
      </c>
      <c r="F87" s="680"/>
      <c r="G87" s="767">
        <f>+'申請用入力(①本体) '!G87:G88</f>
        <v>0</v>
      </c>
      <c r="H87" s="697"/>
      <c r="I87" s="543"/>
      <c r="J87" s="698"/>
      <c r="K87" s="701"/>
      <c r="L87" s="683"/>
      <c r="M87" s="761"/>
      <c r="N87" s="448" t="e">
        <f t="shared" si="215"/>
        <v>#DIV/0!</v>
      </c>
      <c r="O87" s="689" t="str">
        <f>IF(L87="","",VLOOKUP(L87,'リスト（けさない）'!$Q$3:$R$29,2,0))</f>
        <v/>
      </c>
      <c r="P87" s="700"/>
      <c r="Q87" s="700"/>
      <c r="R87" s="473"/>
      <c r="S87" s="251" t="str">
        <f>IF(U87="","",VLOOKUP(L87,'リスト（けさない）'!$X$3:$Y$29,2,0))</f>
        <v/>
      </c>
      <c r="T87" s="243">
        <f t="shared" si="130"/>
        <v>0</v>
      </c>
      <c r="U87" s="255"/>
      <c r="V87" s="245">
        <f t="shared" si="205"/>
        <v>0</v>
      </c>
      <c r="W87" s="246"/>
      <c r="X87" s="247">
        <f t="shared" si="131"/>
        <v>0</v>
      </c>
      <c r="Y87" s="253">
        <f t="shared" si="206"/>
        <v>0</v>
      </c>
      <c r="Z87" s="332">
        <f>IF(Q87="初 年 度",Y87,0)</f>
        <v>0</v>
      </c>
      <c r="AA87" s="438">
        <f>IF(Q87="次 年 度",Y87,0)</f>
        <v>0</v>
      </c>
      <c r="AB87" s="476"/>
      <c r="AC87" s="124" t="s">
        <v>133</v>
      </c>
      <c r="AD87" s="243">
        <f t="shared" si="132"/>
        <v>0</v>
      </c>
      <c r="AE87" s="425"/>
      <c r="AF87" s="388"/>
      <c r="AG87" s="255"/>
      <c r="AH87" s="248">
        <f t="shared" si="133"/>
        <v>0</v>
      </c>
      <c r="AI87" s="339">
        <f>IF(AG87&gt;0,INT((AG87-FM87)/2),AF87-FM87)</f>
        <v>0</v>
      </c>
      <c r="AJ87" s="335">
        <f>IF(Q87="初 年 度",AI87,0)</f>
        <v>0</v>
      </c>
      <c r="AK87" s="336">
        <f>IF(Q87="次 年 度",AI87,0)</f>
        <v>0</v>
      </c>
      <c r="AL87" s="473"/>
      <c r="AM87" s="245" t="str">
        <f>IF(AO87="","",VLOOKUP(L87,'リスト（けさない）'!$AA$3:$AB$29,2,0))</f>
        <v/>
      </c>
      <c r="AN87" s="248">
        <f t="shared" si="134"/>
        <v>0</v>
      </c>
      <c r="AO87" s="425"/>
      <c r="AP87" s="257">
        <f t="shared" si="207"/>
        <v>0</v>
      </c>
      <c r="AQ87" s="255"/>
      <c r="AR87" s="258">
        <f t="shared" si="135"/>
        <v>0</v>
      </c>
      <c r="AS87" s="338">
        <f t="shared" si="234"/>
        <v>0</v>
      </c>
      <c r="AT87" s="332">
        <f>IF(Q87="初 年 度",AS87,0)</f>
        <v>0</v>
      </c>
      <c r="AU87" s="333">
        <f>IF(Q87="次 年 度",AS87,0)</f>
        <v>0</v>
      </c>
      <c r="AV87" s="476"/>
      <c r="AW87" s="124" t="s">
        <v>208</v>
      </c>
      <c r="AX87" s="248">
        <f t="shared" si="136"/>
        <v>0</v>
      </c>
      <c r="AY87" s="244"/>
      <c r="AZ87" s="369"/>
      <c r="BA87" s="255"/>
      <c r="BB87" s="254">
        <f t="shared" si="137"/>
        <v>0</v>
      </c>
      <c r="BC87" s="338">
        <f t="shared" si="229"/>
        <v>0</v>
      </c>
      <c r="BD87" s="332">
        <f>IF(Q87="初 年 度",BC87,0)</f>
        <v>0</v>
      </c>
      <c r="BE87" s="333">
        <f>IF(Q87="次 年 度",BC87,0)</f>
        <v>0</v>
      </c>
      <c r="BF87" s="476"/>
      <c r="BG87" s="124" t="s">
        <v>208</v>
      </c>
      <c r="BH87" s="248">
        <f t="shared" si="138"/>
        <v>0</v>
      </c>
      <c r="BI87" s="244"/>
      <c r="BJ87" s="369"/>
      <c r="BK87" s="255"/>
      <c r="BL87" s="248">
        <f t="shared" si="139"/>
        <v>0</v>
      </c>
      <c r="BM87" s="339">
        <f t="shared" si="235"/>
        <v>0</v>
      </c>
      <c r="BN87" s="335">
        <f>IF(Q87="初 年 度",BM87,0)</f>
        <v>0</v>
      </c>
      <c r="BO87" s="336">
        <f>IF(Q87="次 年 度",BM87,0)</f>
        <v>0</v>
      </c>
      <c r="BP87" s="476"/>
      <c r="BQ87" s="124" t="s">
        <v>208</v>
      </c>
      <c r="BR87" s="248">
        <f t="shared" si="140"/>
        <v>0</v>
      </c>
      <c r="BS87" s="244"/>
      <c r="BT87" s="369"/>
      <c r="BU87" s="88"/>
      <c r="BV87" s="95">
        <f t="shared" si="141"/>
        <v>0</v>
      </c>
      <c r="BW87" s="339">
        <f t="shared" si="236"/>
        <v>0</v>
      </c>
      <c r="BX87" s="335">
        <f>IF(Q87="初 年 度",BW87,0)</f>
        <v>0</v>
      </c>
      <c r="BY87" s="336">
        <f>IF(Q87="次 年 度",BW87,0)</f>
        <v>0</v>
      </c>
      <c r="BZ87" s="476"/>
      <c r="CA87" s="124" t="s">
        <v>208</v>
      </c>
      <c r="CB87" s="248">
        <f t="shared" si="142"/>
        <v>0</v>
      </c>
      <c r="CC87" s="244"/>
      <c r="CD87" s="369"/>
      <c r="CE87" s="255"/>
      <c r="CF87" s="254">
        <f t="shared" si="143"/>
        <v>0</v>
      </c>
      <c r="CG87" s="338">
        <f t="shared" si="230"/>
        <v>0</v>
      </c>
      <c r="CH87" s="332">
        <f>IF(Q87="初 年 度",CG87,0)</f>
        <v>0</v>
      </c>
      <c r="CI87" s="333">
        <f>IF(Q87="次 年 度",CG87,0)</f>
        <v>0</v>
      </c>
      <c r="CJ87" s="242">
        <f t="shared" si="144"/>
        <v>0</v>
      </c>
      <c r="CK87" s="245">
        <f t="shared" si="145"/>
        <v>0</v>
      </c>
      <c r="CL87" s="245">
        <f t="shared" si="146"/>
        <v>0</v>
      </c>
      <c r="CM87" s="247">
        <f t="shared" si="147"/>
        <v>0</v>
      </c>
      <c r="CN87" s="245">
        <f t="shared" si="148"/>
        <v>0</v>
      </c>
      <c r="CO87" s="266">
        <f t="shared" si="149"/>
        <v>0</v>
      </c>
      <c r="CP87" s="476"/>
      <c r="CQ87" s="251" t="str">
        <f>IF(CS87="","",VLOOKUP(L87,'リスト（けさない）'!$AD$3:$AE$29,2,0))</f>
        <v/>
      </c>
      <c r="CR87" s="243">
        <f t="shared" si="150"/>
        <v>0</v>
      </c>
      <c r="CS87" s="244"/>
      <c r="CT87" s="245">
        <f t="shared" si="151"/>
        <v>0</v>
      </c>
      <c r="CU87" s="255"/>
      <c r="CV87" s="245">
        <f t="shared" si="152"/>
        <v>0</v>
      </c>
      <c r="CW87" s="339">
        <f t="shared" si="237"/>
        <v>0</v>
      </c>
      <c r="CX87" s="335">
        <f>IF(Q87="初 年 度",CW87,0)</f>
        <v>0</v>
      </c>
      <c r="CY87" s="336">
        <f>IF(Q87="次 年 度",CW87,0)</f>
        <v>0</v>
      </c>
      <c r="CZ87" s="476"/>
      <c r="DA87" s="124" t="s">
        <v>133</v>
      </c>
      <c r="DB87" s="243">
        <f t="shared" si="153"/>
        <v>0</v>
      </c>
      <c r="DC87" s="244"/>
      <c r="DD87" s="369"/>
      <c r="DE87" s="255"/>
      <c r="DF87" s="254">
        <f t="shared" si="154"/>
        <v>0</v>
      </c>
      <c r="DG87" s="338">
        <f t="shared" si="231"/>
        <v>0</v>
      </c>
      <c r="DH87" s="332">
        <f>IF(Q87="初 年 度",DG87,0)</f>
        <v>0</v>
      </c>
      <c r="DI87" s="333">
        <f>IF(Q87="次 年 度",DG87,0)</f>
        <v>0</v>
      </c>
      <c r="DJ87" s="476"/>
      <c r="DK87" s="458" t="s">
        <v>133</v>
      </c>
      <c r="DL87" s="243">
        <f t="shared" si="155"/>
        <v>0</v>
      </c>
      <c r="DM87" s="244"/>
      <c r="DN87" s="369"/>
      <c r="DO87" s="255"/>
      <c r="DP87" s="248">
        <f t="shared" si="156"/>
        <v>0</v>
      </c>
      <c r="DQ87" s="339">
        <f t="shared" si="238"/>
        <v>0</v>
      </c>
      <c r="DR87" s="335">
        <f>IF(Q87="初 年 度",DQ87,0)</f>
        <v>0</v>
      </c>
      <c r="DS87" s="336">
        <f>IF(Q87="次 年 度",DQ87,0)</f>
        <v>0</v>
      </c>
      <c r="DT87" s="476"/>
      <c r="DU87" s="458" t="s">
        <v>133</v>
      </c>
      <c r="DV87" s="243">
        <f t="shared" si="157"/>
        <v>0</v>
      </c>
      <c r="DW87" s="244"/>
      <c r="DX87" s="369"/>
      <c r="DY87" s="255"/>
      <c r="DZ87" s="254">
        <f t="shared" si="158"/>
        <v>0</v>
      </c>
      <c r="EA87" s="338">
        <f t="shared" si="232"/>
        <v>0</v>
      </c>
      <c r="EB87" s="332">
        <f>IF(Q87="初 年 度",EA87,0)</f>
        <v>0</v>
      </c>
      <c r="EC87" s="333">
        <f>IF(Q87="次 年 度",EA87,0)</f>
        <v>0</v>
      </c>
      <c r="ED87" s="476"/>
      <c r="EE87" s="458" t="s">
        <v>133</v>
      </c>
      <c r="EF87" s="243">
        <f t="shared" si="159"/>
        <v>0</v>
      </c>
      <c r="EG87" s="244"/>
      <c r="EH87" s="369"/>
      <c r="EI87" s="255"/>
      <c r="EJ87" s="248">
        <f t="shared" si="160"/>
        <v>0</v>
      </c>
      <c r="EK87" s="339">
        <f t="shared" si="239"/>
        <v>0</v>
      </c>
      <c r="EL87" s="335">
        <f>IF(Q87="初 年 度",EK87,0)</f>
        <v>0</v>
      </c>
      <c r="EM87" s="336">
        <f>IF(Q87="次 年 度",EK87,0)</f>
        <v>0</v>
      </c>
      <c r="EN87" s="256">
        <f t="shared" si="161"/>
        <v>0</v>
      </c>
      <c r="EO87" s="247">
        <f t="shared" si="216"/>
        <v>0</v>
      </c>
      <c r="EP87" s="247">
        <f t="shared" si="162"/>
        <v>0</v>
      </c>
      <c r="EQ87" s="247">
        <f t="shared" si="163"/>
        <v>0</v>
      </c>
      <c r="ER87" s="247">
        <f t="shared" si="164"/>
        <v>0</v>
      </c>
      <c r="ES87" s="259">
        <f t="shared" si="165"/>
        <v>0</v>
      </c>
      <c r="ET87" s="272">
        <f t="shared" si="208"/>
        <v>0</v>
      </c>
      <c r="EU87" s="264">
        <f t="shared" si="209"/>
        <v>0</v>
      </c>
      <c r="EV87" s="247">
        <f t="shared" si="210"/>
        <v>0</v>
      </c>
      <c r="EW87" s="247">
        <f t="shared" si="211"/>
        <v>0</v>
      </c>
      <c r="EX87" s="251">
        <f t="shared" si="212"/>
        <v>0</v>
      </c>
      <c r="EY87" s="268">
        <f t="shared" si="213"/>
        <v>0</v>
      </c>
      <c r="EZ87" s="383">
        <f>IF(L87="ブルーベリー（普通栽培）",0,220)</f>
        <v>220</v>
      </c>
      <c r="FA87" s="247">
        <f>IF(L87="ブルーベリー（普通栽培）",0,T87+AD87+AN87)</f>
        <v>0</v>
      </c>
      <c r="FB87" s="247">
        <f>IF(L87="ブルーベリー（普通栽培）",0,U87+AE87+AO87)</f>
        <v>0</v>
      </c>
      <c r="FC87" s="253">
        <f t="shared" si="166"/>
        <v>0</v>
      </c>
      <c r="FD87" s="247">
        <f t="shared" si="128"/>
        <v>0</v>
      </c>
      <c r="FE87" s="247">
        <f>IF(Q87="初 年 度",FC87-GK87,0)</f>
        <v>0</v>
      </c>
      <c r="FF87" s="259">
        <f>IF(Q87="次 年 度",FC87-GK87,0)</f>
        <v>0</v>
      </c>
      <c r="FG87" s="135">
        <f t="shared" si="167"/>
        <v>0</v>
      </c>
      <c r="FH87" s="82">
        <f t="shared" si="168"/>
        <v>0</v>
      </c>
      <c r="FI87" s="82">
        <f t="shared" si="169"/>
        <v>0</v>
      </c>
      <c r="FJ87" s="129">
        <f t="shared" si="170"/>
        <v>0</v>
      </c>
      <c r="FK87" s="228">
        <f>IF(P87="課税事業者（一般課税）",INT(V87*10/110)+INT(W87*10/110),0)</f>
        <v>0</v>
      </c>
      <c r="FL87" s="277">
        <f t="shared" si="214"/>
        <v>0</v>
      </c>
      <c r="FM87" s="278">
        <f>IF(P87="課税事業者（一般課税）",INT(AG87*0.0909090909090909),0)</f>
        <v>0</v>
      </c>
      <c r="FN87" s="342">
        <f t="shared" si="217"/>
        <v>0</v>
      </c>
      <c r="FO87" s="232">
        <f>IF(P87="課税事業者（一般課税）",INT(AP87*10/110)+INT(AQ87*10/110),0)</f>
        <v>0</v>
      </c>
      <c r="FP87" s="281">
        <f t="shared" si="171"/>
        <v>0</v>
      </c>
      <c r="FQ87" s="340">
        <f>IF(P87="課税事業者（一般課税）",INT(BA87*10/110),0)</f>
        <v>0</v>
      </c>
      <c r="FR87" s="277">
        <f t="shared" si="218"/>
        <v>0</v>
      </c>
      <c r="FS87" s="230">
        <f>IF(P87="課税事業者（一般課税）",INT(BL87*10/110),0)</f>
        <v>0</v>
      </c>
      <c r="FT87" s="279">
        <f t="shared" si="219"/>
        <v>0</v>
      </c>
      <c r="FU87" s="230">
        <f>IF(P87="課税事業者（一般課税）",INT(BV87*10/110),0)</f>
        <v>0</v>
      </c>
      <c r="FV87" s="281">
        <f t="shared" si="220"/>
        <v>0</v>
      </c>
      <c r="FW87" s="230">
        <f>IF(P87="課税事業者（一般課税）",INT(CF87*10/110),0)</f>
        <v>0</v>
      </c>
      <c r="FX87" s="279">
        <f t="shared" si="221"/>
        <v>0</v>
      </c>
      <c r="FY87" s="340">
        <f>IF(P87="課税事業者（一般課税）",INT(CT87*10/110)+INT(CU87*10/110),0)</f>
        <v>0</v>
      </c>
      <c r="FZ87" s="277">
        <f t="shared" si="172"/>
        <v>0</v>
      </c>
      <c r="GA87" s="230">
        <f>IF(P87="課税事業者（一般課税）",INT(DF87*10/110),0)</f>
        <v>0</v>
      </c>
      <c r="GB87" s="279">
        <f t="shared" si="222"/>
        <v>0</v>
      </c>
      <c r="GC87" s="353">
        <f>IF(P87="課税事業者（一般課税）",INT(DP87*10/110),0)</f>
        <v>0</v>
      </c>
      <c r="GD87" s="277">
        <f t="shared" si="223"/>
        <v>0</v>
      </c>
      <c r="GE87" s="230">
        <f>IF(P87="課税事業者（一般課税）",INT(DZ87*10/110),0)</f>
        <v>0</v>
      </c>
      <c r="GF87" s="281">
        <f t="shared" si="224"/>
        <v>0</v>
      </c>
      <c r="GG87" s="353">
        <f>IF(P87="課税事業者（一般課税）",INT(EJ87*10/110),0)</f>
        <v>0</v>
      </c>
      <c r="GH87" s="281">
        <f t="shared" si="225"/>
        <v>0</v>
      </c>
      <c r="GI87" s="280">
        <f t="shared" si="173"/>
        <v>0</v>
      </c>
      <c r="GJ87" s="277">
        <f t="shared" si="174"/>
        <v>0</v>
      </c>
      <c r="GK87" s="230">
        <f>IF(P87="課税事業者（一般課税）",INT(FC87*10/110),0)</f>
        <v>0</v>
      </c>
      <c r="GL87" s="287">
        <f t="shared" si="226"/>
        <v>0</v>
      </c>
      <c r="GM87" s="694"/>
    </row>
    <row r="88" spans="1:195" ht="20.100000000000001" customHeight="1">
      <c r="A88" s="668"/>
      <c r="B88" s="522"/>
      <c r="C88" s="669"/>
      <c r="D88" s="673"/>
      <c r="E88" s="322" t="s">
        <v>135</v>
      </c>
      <c r="F88" s="675"/>
      <c r="G88" s="770"/>
      <c r="H88" s="497"/>
      <c r="I88" s="697"/>
      <c r="J88" s="699"/>
      <c r="K88" s="552"/>
      <c r="L88" s="541"/>
      <c r="M88" s="554"/>
      <c r="N88" s="447" t="e">
        <f t="shared" si="215"/>
        <v>#DIV/0!</v>
      </c>
      <c r="O88" s="690"/>
      <c r="P88" s="537"/>
      <c r="Q88" s="537"/>
      <c r="R88" s="89"/>
      <c r="S88" s="80" t="str">
        <f>IF(U88="","",VLOOKUP(L87,'リスト（けさない）'!$X$3:$Y$29,2,0))</f>
        <v/>
      </c>
      <c r="T88" s="74">
        <f t="shared" si="130"/>
        <v>0</v>
      </c>
      <c r="U88" s="89"/>
      <c r="V88" s="80">
        <f t="shared" si="205"/>
        <v>0</v>
      </c>
      <c r="W88" s="78"/>
      <c r="X88" s="83">
        <f t="shared" si="131"/>
        <v>0</v>
      </c>
      <c r="Y88" s="83">
        <f t="shared" si="206"/>
        <v>0</v>
      </c>
      <c r="Z88" s="394">
        <f>IF(Q87="初 年 度",Y88,0)</f>
        <v>0</v>
      </c>
      <c r="AA88" s="439">
        <f>IF(Q87="次 年 度",Y88,0)</f>
        <v>0</v>
      </c>
      <c r="AB88" s="477"/>
      <c r="AC88" s="125" t="s">
        <v>133</v>
      </c>
      <c r="AD88" s="74">
        <f t="shared" si="132"/>
        <v>0</v>
      </c>
      <c r="AE88" s="426"/>
      <c r="AF88" s="388"/>
      <c r="AG88" s="89"/>
      <c r="AH88" s="96">
        <f t="shared" si="133"/>
        <v>0</v>
      </c>
      <c r="AI88" s="96">
        <f>IF(AG87&gt;0,INT((AG88-FM88)/2),AF88-FM88)</f>
        <v>0</v>
      </c>
      <c r="AJ88" s="96">
        <f>IF(Q87="初 年 度",AI88,0)</f>
        <v>0</v>
      </c>
      <c r="AK88" s="99">
        <f>IF(Q87="次 年 度",AI88,0)</f>
        <v>0</v>
      </c>
      <c r="AL88" s="89"/>
      <c r="AM88" s="80" t="str">
        <f>IF(AO88="","",VLOOKUP(L87,'リスト（けさない）'!$AA$3:$AB$29,2,0))</f>
        <v/>
      </c>
      <c r="AN88" s="96">
        <f t="shared" si="134"/>
        <v>0</v>
      </c>
      <c r="AO88" s="426"/>
      <c r="AP88" s="107">
        <f t="shared" si="207"/>
        <v>0</v>
      </c>
      <c r="AQ88" s="89"/>
      <c r="AR88" s="111">
        <f t="shared" si="135"/>
        <v>0</v>
      </c>
      <c r="AS88" s="334">
        <f t="shared" si="234"/>
        <v>0</v>
      </c>
      <c r="AT88" s="334">
        <f>IF(Q87="初 年 度",AS88,0)</f>
        <v>0</v>
      </c>
      <c r="AU88" s="337">
        <f>IF(Q87="次 年 度",AS88,0)</f>
        <v>0</v>
      </c>
      <c r="AV88" s="477"/>
      <c r="AW88" s="125" t="s">
        <v>208</v>
      </c>
      <c r="AX88" s="96">
        <f t="shared" si="136"/>
        <v>0</v>
      </c>
      <c r="AY88" s="100"/>
      <c r="AZ88" s="370"/>
      <c r="BA88" s="89"/>
      <c r="BB88" s="96">
        <f t="shared" si="137"/>
        <v>0</v>
      </c>
      <c r="BC88" s="80">
        <f t="shared" si="229"/>
        <v>0</v>
      </c>
      <c r="BD88" s="83">
        <f>IF(Q87="初 年 度",BC88,0)</f>
        <v>0</v>
      </c>
      <c r="BE88" s="120">
        <f>IF(Q87="次 年 度",BC88,0)</f>
        <v>0</v>
      </c>
      <c r="BF88" s="477"/>
      <c r="BG88" s="125" t="s">
        <v>208</v>
      </c>
      <c r="BH88" s="96">
        <f t="shared" si="138"/>
        <v>0</v>
      </c>
      <c r="BI88" s="100"/>
      <c r="BJ88" s="370"/>
      <c r="BK88" s="89"/>
      <c r="BL88" s="96">
        <f t="shared" si="139"/>
        <v>0</v>
      </c>
      <c r="BM88" s="83">
        <f t="shared" si="235"/>
        <v>0</v>
      </c>
      <c r="BN88" s="83">
        <f>IF(Q87="初 年 度",BM88,0)</f>
        <v>0</v>
      </c>
      <c r="BO88" s="120">
        <f>IF(Q87="次 年 度",BM88,0)</f>
        <v>0</v>
      </c>
      <c r="BP88" s="477"/>
      <c r="BQ88" s="125" t="s">
        <v>208</v>
      </c>
      <c r="BR88" s="96">
        <f t="shared" si="140"/>
        <v>0</v>
      </c>
      <c r="BS88" s="100"/>
      <c r="BT88" s="370"/>
      <c r="BU88" s="89"/>
      <c r="BV88" s="96">
        <f t="shared" si="141"/>
        <v>0</v>
      </c>
      <c r="BW88" s="83">
        <f t="shared" si="236"/>
        <v>0</v>
      </c>
      <c r="BX88" s="83">
        <f>IF(Q87="初 年 度",BW88,0)</f>
        <v>0</v>
      </c>
      <c r="BY88" s="120">
        <f>IF(Q87="次 年 度",BW88,0)</f>
        <v>0</v>
      </c>
      <c r="BZ88" s="477"/>
      <c r="CA88" s="125" t="s">
        <v>228</v>
      </c>
      <c r="CB88" s="96">
        <f t="shared" si="142"/>
        <v>0</v>
      </c>
      <c r="CC88" s="100"/>
      <c r="CD88" s="370"/>
      <c r="CE88" s="89"/>
      <c r="CF88" s="96">
        <f t="shared" si="143"/>
        <v>0</v>
      </c>
      <c r="CG88" s="83">
        <f t="shared" si="230"/>
        <v>0</v>
      </c>
      <c r="CH88" s="83">
        <f>IF(Q87="初 年 度",CG88,0)</f>
        <v>0</v>
      </c>
      <c r="CI88" s="120">
        <f>IF(Q87="次 年 度",CG88,0)</f>
        <v>0</v>
      </c>
      <c r="CJ88" s="71">
        <f t="shared" si="144"/>
        <v>0</v>
      </c>
      <c r="CK88" s="80">
        <f t="shared" si="145"/>
        <v>0</v>
      </c>
      <c r="CL88" s="80">
        <f t="shared" si="146"/>
        <v>0</v>
      </c>
      <c r="CM88" s="83">
        <f t="shared" si="147"/>
        <v>0</v>
      </c>
      <c r="CN88" s="80">
        <f t="shared" si="148"/>
        <v>0</v>
      </c>
      <c r="CO88" s="130">
        <f t="shared" si="149"/>
        <v>0</v>
      </c>
      <c r="CP88" s="477"/>
      <c r="CQ88" s="81" t="str">
        <f>IF(CS88="","",VLOOKUP(L87,'リスト（けさない）'!$AD$3:$AE$29,2,0))</f>
        <v/>
      </c>
      <c r="CR88" s="74">
        <f t="shared" si="150"/>
        <v>0</v>
      </c>
      <c r="CS88" s="100"/>
      <c r="CT88" s="80">
        <f t="shared" si="151"/>
        <v>0</v>
      </c>
      <c r="CU88" s="89"/>
      <c r="CV88" s="80">
        <f t="shared" si="152"/>
        <v>0</v>
      </c>
      <c r="CW88" s="80">
        <f t="shared" si="237"/>
        <v>0</v>
      </c>
      <c r="CX88" s="83">
        <f>IF(Q87="初 年 度",CW88,0)</f>
        <v>0</v>
      </c>
      <c r="CY88" s="120">
        <f>IF(Q87="次 年 度",CW88,0)</f>
        <v>0</v>
      </c>
      <c r="CZ88" s="477"/>
      <c r="DA88" s="125" t="s">
        <v>133</v>
      </c>
      <c r="DB88" s="74">
        <f t="shared" si="153"/>
        <v>0</v>
      </c>
      <c r="DC88" s="100"/>
      <c r="DD88" s="370"/>
      <c r="DE88" s="89"/>
      <c r="DF88" s="96">
        <f t="shared" si="154"/>
        <v>0</v>
      </c>
      <c r="DG88" s="83">
        <f t="shared" si="231"/>
        <v>0</v>
      </c>
      <c r="DH88" s="83">
        <f>IF(Q87="初 年 度",DG88,0)</f>
        <v>0</v>
      </c>
      <c r="DI88" s="120">
        <f>IF(Q87="次 年 度",DG88,0)</f>
        <v>0</v>
      </c>
      <c r="DJ88" s="477"/>
      <c r="DK88" s="125" t="s">
        <v>133</v>
      </c>
      <c r="DL88" s="74">
        <f t="shared" si="155"/>
        <v>0</v>
      </c>
      <c r="DM88" s="100"/>
      <c r="DN88" s="370"/>
      <c r="DO88" s="89"/>
      <c r="DP88" s="96">
        <f t="shared" si="156"/>
        <v>0</v>
      </c>
      <c r="DQ88" s="83">
        <f t="shared" si="238"/>
        <v>0</v>
      </c>
      <c r="DR88" s="83">
        <f>IF(Q87="初 年 度",DQ88,0)</f>
        <v>0</v>
      </c>
      <c r="DS88" s="120">
        <f>IF(Q87="次 年 度",DQ88,0)</f>
        <v>0</v>
      </c>
      <c r="DT88" s="477"/>
      <c r="DU88" s="125" t="s">
        <v>133</v>
      </c>
      <c r="DV88" s="74">
        <f t="shared" si="157"/>
        <v>0</v>
      </c>
      <c r="DW88" s="100"/>
      <c r="DX88" s="370"/>
      <c r="DY88" s="89"/>
      <c r="DZ88" s="96">
        <f t="shared" si="158"/>
        <v>0</v>
      </c>
      <c r="EA88" s="83">
        <f t="shared" si="232"/>
        <v>0</v>
      </c>
      <c r="EB88" s="83">
        <f>IF(Q87="初 年 度",EA88,0)</f>
        <v>0</v>
      </c>
      <c r="EC88" s="120">
        <f>IF(Q87="次 年 度",EA88,0)</f>
        <v>0</v>
      </c>
      <c r="ED88" s="477"/>
      <c r="EE88" s="125" t="s">
        <v>133</v>
      </c>
      <c r="EF88" s="74">
        <f t="shared" si="159"/>
        <v>0</v>
      </c>
      <c r="EG88" s="100"/>
      <c r="EH88" s="370"/>
      <c r="EI88" s="89"/>
      <c r="EJ88" s="96">
        <f t="shared" si="160"/>
        <v>0</v>
      </c>
      <c r="EK88" s="83">
        <f t="shared" si="239"/>
        <v>0</v>
      </c>
      <c r="EL88" s="83">
        <f>IF(Q87="初 年 度",EK88,0)</f>
        <v>0</v>
      </c>
      <c r="EM88" s="120">
        <f>IF(Q87="次 年 度",EK88,0)</f>
        <v>0</v>
      </c>
      <c r="EN88" s="71">
        <f t="shared" si="161"/>
        <v>0</v>
      </c>
      <c r="EO88" s="83">
        <f t="shared" si="216"/>
        <v>0</v>
      </c>
      <c r="EP88" s="83">
        <f t="shared" si="162"/>
        <v>0</v>
      </c>
      <c r="EQ88" s="83">
        <f t="shared" si="163"/>
        <v>0</v>
      </c>
      <c r="ER88" s="83">
        <f t="shared" si="164"/>
        <v>0</v>
      </c>
      <c r="ES88" s="120">
        <f t="shared" si="165"/>
        <v>0</v>
      </c>
      <c r="ET88" s="136">
        <f t="shared" si="208"/>
        <v>0</v>
      </c>
      <c r="EU88" s="122">
        <f t="shared" si="209"/>
        <v>0</v>
      </c>
      <c r="EV88" s="83">
        <f t="shared" si="210"/>
        <v>0</v>
      </c>
      <c r="EW88" s="83">
        <f t="shared" si="211"/>
        <v>0</v>
      </c>
      <c r="EX88" s="83">
        <f t="shared" si="212"/>
        <v>0</v>
      </c>
      <c r="EY88" s="130">
        <f t="shared" si="213"/>
        <v>0</v>
      </c>
      <c r="EZ88" s="71">
        <f>IF(L87="ブルーベリー（普通栽培）",0,220)</f>
        <v>220</v>
      </c>
      <c r="FA88" s="80">
        <f>IF(L87="ブルーベリー（普通栽培）",0,T88+AD88+AN88)</f>
        <v>0</v>
      </c>
      <c r="FB88" s="83">
        <f>IF(L87="ブルーベリー（普通栽培）",0,U88+AE88+AO88)</f>
        <v>0</v>
      </c>
      <c r="FC88" s="83">
        <f t="shared" si="166"/>
        <v>0</v>
      </c>
      <c r="FD88" s="83">
        <f t="shared" si="128"/>
        <v>0</v>
      </c>
      <c r="FE88" s="117">
        <f>IF(Q87="初 年 度",FC88-GK88,0)</f>
        <v>0</v>
      </c>
      <c r="FF88" s="118">
        <f>IF(Q87="次 年 度",FC88-GK88,0)</f>
        <v>0</v>
      </c>
      <c r="FG88" s="136">
        <f t="shared" si="167"/>
        <v>0</v>
      </c>
      <c r="FH88" s="83">
        <f t="shared" si="168"/>
        <v>0</v>
      </c>
      <c r="FI88" s="83">
        <f t="shared" si="169"/>
        <v>0</v>
      </c>
      <c r="FJ88" s="130">
        <f t="shared" si="170"/>
        <v>0</v>
      </c>
      <c r="FK88" s="314">
        <f>IF(P87="課税事業者（一般課税）",INT(V88*10/110)+INT(W88*10/110),0)</f>
        <v>0</v>
      </c>
      <c r="FL88" s="92">
        <f t="shared" si="214"/>
        <v>0</v>
      </c>
      <c r="FM88" s="102">
        <f>IF(P87="課税事業者（一般課税）",INT(AG88*0.0909090909090909),0)</f>
        <v>0</v>
      </c>
      <c r="FN88" s="343">
        <f t="shared" si="217"/>
        <v>0</v>
      </c>
      <c r="FO88" s="350">
        <f>IF(P87="課税事業者（一般課税）",INT(AP88*10/110)+INT(AQ88*10/110),0)</f>
        <v>0</v>
      </c>
      <c r="FP88" s="115">
        <f t="shared" si="171"/>
        <v>0</v>
      </c>
      <c r="FQ88" s="347">
        <f>IF(P87="課税事業者（一般課税）",INT(BA88*10/110),0)</f>
        <v>0</v>
      </c>
      <c r="FR88" s="92">
        <f t="shared" si="218"/>
        <v>0</v>
      </c>
      <c r="FS88" s="355">
        <f>IF(P87="課税事業者（一般課税）",INT(BL88*10/110),0)</f>
        <v>0</v>
      </c>
      <c r="FT88" s="105">
        <f t="shared" si="219"/>
        <v>0</v>
      </c>
      <c r="FU88" s="355">
        <f>IF(P87="課税事業者（一般課税）",INT(BV88*10/110),0)</f>
        <v>0</v>
      </c>
      <c r="FV88" s="115">
        <f t="shared" si="220"/>
        <v>0</v>
      </c>
      <c r="FW88" s="355">
        <f>IF(P87="課税事業者（一般課税）",INT(CF88*10/110),0)</f>
        <v>0</v>
      </c>
      <c r="FX88" s="105">
        <f t="shared" si="221"/>
        <v>0</v>
      </c>
      <c r="FY88" s="347">
        <f>IF(P87="課税事業者（一般課税）",INT(CT88*10/110)+INT(CU88*10/110),0)</f>
        <v>0</v>
      </c>
      <c r="FZ88" s="92">
        <f t="shared" si="172"/>
        <v>0</v>
      </c>
      <c r="GA88" s="355">
        <f>IF(P87="課税事業者（一般課税）",INT(DF88*10/110),0)</f>
        <v>0</v>
      </c>
      <c r="GB88" s="105">
        <f t="shared" si="222"/>
        <v>0</v>
      </c>
      <c r="GC88" s="354">
        <f>IF(P87="課税事業者（一般課税）",INT(DL88*10/110),0)</f>
        <v>0</v>
      </c>
      <c r="GD88" s="92">
        <f t="shared" si="223"/>
        <v>0</v>
      </c>
      <c r="GE88" s="355">
        <f>IF(P87="課税事業者（一般課税）",INT(DZ88*10/110),0)</f>
        <v>0</v>
      </c>
      <c r="GF88" s="115">
        <f t="shared" si="224"/>
        <v>0</v>
      </c>
      <c r="GG88" s="354">
        <f>IF(P87="課税事業者（一般課税）",INT(EJ88*10/110),0)</f>
        <v>0</v>
      </c>
      <c r="GH88" s="115">
        <f t="shared" si="225"/>
        <v>0</v>
      </c>
      <c r="GI88" s="113">
        <f t="shared" si="173"/>
        <v>0</v>
      </c>
      <c r="GJ88" s="92">
        <f t="shared" si="174"/>
        <v>0</v>
      </c>
      <c r="GK88" s="355">
        <f>IF(P87="課税事業者（一般課税）",INT(FC88*10/110),0)</f>
        <v>0</v>
      </c>
      <c r="GL88" s="140">
        <f t="shared" si="226"/>
        <v>0</v>
      </c>
      <c r="GM88" s="695"/>
    </row>
    <row r="89" spans="1:195" ht="20.100000000000001" customHeight="1">
      <c r="A89" s="667" t="str">
        <f t="shared" ref="A89" si="242">+A87</f>
        <v>北海道</v>
      </c>
      <c r="B89" s="521"/>
      <c r="C89" s="629">
        <f t="shared" si="228"/>
        <v>38</v>
      </c>
      <c r="D89" s="685"/>
      <c r="E89" s="317" t="s">
        <v>253</v>
      </c>
      <c r="F89" s="680"/>
      <c r="G89" s="767">
        <f>+'申請用入力(①本体) '!G89:G90</f>
        <v>0</v>
      </c>
      <c r="H89" s="697"/>
      <c r="I89" s="543"/>
      <c r="J89" s="698"/>
      <c r="K89" s="701"/>
      <c r="L89" s="683"/>
      <c r="M89" s="761"/>
      <c r="N89" s="448" t="e">
        <f t="shared" si="215"/>
        <v>#DIV/0!</v>
      </c>
      <c r="O89" s="689" t="str">
        <f>IF(L89="","",VLOOKUP(L89,'リスト（けさない）'!$Q$3:$R$29,2,0))</f>
        <v/>
      </c>
      <c r="P89" s="700"/>
      <c r="Q89" s="700"/>
      <c r="R89" s="473"/>
      <c r="S89" s="251" t="str">
        <f>IF(U89="","",VLOOKUP(L89,'リスト（けさない）'!$X$3:$Y$29,2,0))</f>
        <v/>
      </c>
      <c r="T89" s="243">
        <f t="shared" si="130"/>
        <v>0</v>
      </c>
      <c r="U89" s="255"/>
      <c r="V89" s="245">
        <f t="shared" si="205"/>
        <v>0</v>
      </c>
      <c r="W89" s="246"/>
      <c r="X89" s="247">
        <f t="shared" si="131"/>
        <v>0</v>
      </c>
      <c r="Y89" s="253">
        <f t="shared" si="206"/>
        <v>0</v>
      </c>
      <c r="Z89" s="332">
        <f>IF(Q89="初 年 度",Y89,0)</f>
        <v>0</v>
      </c>
      <c r="AA89" s="438">
        <f>IF(Q89="次 年 度",Y89,0)</f>
        <v>0</v>
      </c>
      <c r="AB89" s="476"/>
      <c r="AC89" s="124" t="s">
        <v>208</v>
      </c>
      <c r="AD89" s="243">
        <f t="shared" si="132"/>
        <v>0</v>
      </c>
      <c r="AE89" s="425"/>
      <c r="AF89" s="388"/>
      <c r="AG89" s="255"/>
      <c r="AH89" s="248">
        <f t="shared" si="133"/>
        <v>0</v>
      </c>
      <c r="AI89" s="339">
        <f>IF(AG89&gt;0,INT((AG89-FM89)/2),AF89-FM89)</f>
        <v>0</v>
      </c>
      <c r="AJ89" s="335">
        <f>IF(Q89="初 年 度",AI89,0)</f>
        <v>0</v>
      </c>
      <c r="AK89" s="336">
        <f>IF(Q89="次 年 度",AI89,0)</f>
        <v>0</v>
      </c>
      <c r="AL89" s="473"/>
      <c r="AM89" s="245" t="str">
        <f>IF(AO89="","",VLOOKUP(L89,'リスト（けさない）'!$AA$3:$AB$29,2,0))</f>
        <v/>
      </c>
      <c r="AN89" s="248">
        <f t="shared" si="134"/>
        <v>0</v>
      </c>
      <c r="AO89" s="425"/>
      <c r="AP89" s="257">
        <f t="shared" si="207"/>
        <v>0</v>
      </c>
      <c r="AQ89" s="255"/>
      <c r="AR89" s="258">
        <f t="shared" si="135"/>
        <v>0</v>
      </c>
      <c r="AS89" s="338">
        <f t="shared" si="234"/>
        <v>0</v>
      </c>
      <c r="AT89" s="332">
        <f>IF(Q89="初 年 度",AS89,0)</f>
        <v>0</v>
      </c>
      <c r="AU89" s="333">
        <f>IF(Q89="次 年 度",AS89,0)</f>
        <v>0</v>
      </c>
      <c r="AV89" s="476"/>
      <c r="AW89" s="124" t="s">
        <v>208</v>
      </c>
      <c r="AX89" s="248">
        <f t="shared" si="136"/>
        <v>0</v>
      </c>
      <c r="AY89" s="244"/>
      <c r="AZ89" s="369"/>
      <c r="BA89" s="255"/>
      <c r="BB89" s="254">
        <f t="shared" si="137"/>
        <v>0</v>
      </c>
      <c r="BC89" s="338">
        <f t="shared" si="229"/>
        <v>0</v>
      </c>
      <c r="BD89" s="332">
        <f>IF(Q89="初 年 度",BC89,0)</f>
        <v>0</v>
      </c>
      <c r="BE89" s="333">
        <f>IF(Q89="次 年 度",BC89,0)</f>
        <v>0</v>
      </c>
      <c r="BF89" s="476"/>
      <c r="BG89" s="124" t="s">
        <v>208</v>
      </c>
      <c r="BH89" s="248">
        <f t="shared" si="138"/>
        <v>0</v>
      </c>
      <c r="BI89" s="244"/>
      <c r="BJ89" s="369"/>
      <c r="BK89" s="255"/>
      <c r="BL89" s="248">
        <f t="shared" si="139"/>
        <v>0</v>
      </c>
      <c r="BM89" s="339">
        <f t="shared" si="235"/>
        <v>0</v>
      </c>
      <c r="BN89" s="335">
        <f>IF(Q89="初 年 度",BM89,0)</f>
        <v>0</v>
      </c>
      <c r="BO89" s="336">
        <f>IF(Q89="次 年 度",BM89,0)</f>
        <v>0</v>
      </c>
      <c r="BP89" s="476"/>
      <c r="BQ89" s="124" t="s">
        <v>208</v>
      </c>
      <c r="BR89" s="248">
        <f t="shared" si="140"/>
        <v>0</v>
      </c>
      <c r="BS89" s="244"/>
      <c r="BT89" s="369"/>
      <c r="BU89" s="88"/>
      <c r="BV89" s="95">
        <f t="shared" si="141"/>
        <v>0</v>
      </c>
      <c r="BW89" s="339">
        <f t="shared" si="236"/>
        <v>0</v>
      </c>
      <c r="BX89" s="335">
        <f>IF(Q89="初 年 度",BW89,0)</f>
        <v>0</v>
      </c>
      <c r="BY89" s="336">
        <f>IF(Q89="次 年 度",BW89,0)</f>
        <v>0</v>
      </c>
      <c r="BZ89" s="476"/>
      <c r="CA89" s="124" t="s">
        <v>208</v>
      </c>
      <c r="CB89" s="248">
        <f t="shared" si="142"/>
        <v>0</v>
      </c>
      <c r="CC89" s="244"/>
      <c r="CD89" s="369"/>
      <c r="CE89" s="255"/>
      <c r="CF89" s="254">
        <f t="shared" si="143"/>
        <v>0</v>
      </c>
      <c r="CG89" s="338">
        <f t="shared" si="230"/>
        <v>0</v>
      </c>
      <c r="CH89" s="332">
        <f>IF(Q89="初 年 度",CG89,0)</f>
        <v>0</v>
      </c>
      <c r="CI89" s="333">
        <f>IF(Q89="次 年 度",CG89,0)</f>
        <v>0</v>
      </c>
      <c r="CJ89" s="242">
        <f t="shared" si="144"/>
        <v>0</v>
      </c>
      <c r="CK89" s="245">
        <f t="shared" si="145"/>
        <v>0</v>
      </c>
      <c r="CL89" s="245">
        <f t="shared" si="146"/>
        <v>0</v>
      </c>
      <c r="CM89" s="247">
        <f t="shared" si="147"/>
        <v>0</v>
      </c>
      <c r="CN89" s="245">
        <f t="shared" si="148"/>
        <v>0</v>
      </c>
      <c r="CO89" s="266">
        <f t="shared" si="149"/>
        <v>0</v>
      </c>
      <c r="CP89" s="476"/>
      <c r="CQ89" s="245" t="str">
        <f>IF(CS89="","",VLOOKUP(L89,'リスト（けさない）'!$AD$3:$AE$29,2,0))</f>
        <v/>
      </c>
      <c r="CR89" s="267">
        <f t="shared" si="150"/>
        <v>0</v>
      </c>
      <c r="CS89" s="244"/>
      <c r="CT89" s="245">
        <f t="shared" si="151"/>
        <v>0</v>
      </c>
      <c r="CU89" s="255"/>
      <c r="CV89" s="245">
        <f t="shared" si="152"/>
        <v>0</v>
      </c>
      <c r="CW89" s="339">
        <f t="shared" si="237"/>
        <v>0</v>
      </c>
      <c r="CX89" s="335">
        <f>IF(Q89="初 年 度",CW89,0)</f>
        <v>0</v>
      </c>
      <c r="CY89" s="336">
        <f>IF(Q89="次 年 度",CW89,0)</f>
        <v>0</v>
      </c>
      <c r="CZ89" s="476"/>
      <c r="DA89" s="124" t="s">
        <v>208</v>
      </c>
      <c r="DB89" s="267">
        <f t="shared" si="153"/>
        <v>0</v>
      </c>
      <c r="DC89" s="244"/>
      <c r="DD89" s="369"/>
      <c r="DE89" s="255"/>
      <c r="DF89" s="248">
        <f t="shared" si="154"/>
        <v>0</v>
      </c>
      <c r="DG89" s="339">
        <f t="shared" si="231"/>
        <v>0</v>
      </c>
      <c r="DH89" s="335">
        <f>IF(Q89="初 年 度",DG89,0)</f>
        <v>0</v>
      </c>
      <c r="DI89" s="336">
        <f>IF(Q89="次 年 度",DG89,0)</f>
        <v>0</v>
      </c>
      <c r="DJ89" s="476"/>
      <c r="DK89" s="458" t="s">
        <v>208</v>
      </c>
      <c r="DL89" s="267">
        <f t="shared" si="155"/>
        <v>0</v>
      </c>
      <c r="DM89" s="244"/>
      <c r="DN89" s="369"/>
      <c r="DO89" s="255"/>
      <c r="DP89" s="248">
        <f t="shared" si="156"/>
        <v>0</v>
      </c>
      <c r="DQ89" s="339">
        <f t="shared" si="238"/>
        <v>0</v>
      </c>
      <c r="DR89" s="335">
        <f>IF(Q89="初 年 度",DQ89,0)</f>
        <v>0</v>
      </c>
      <c r="DS89" s="336">
        <f>IF(Q89="次 年 度",DQ89,0)</f>
        <v>0</v>
      </c>
      <c r="DT89" s="476"/>
      <c r="DU89" s="458" t="s">
        <v>208</v>
      </c>
      <c r="DV89" s="267">
        <f t="shared" si="157"/>
        <v>0</v>
      </c>
      <c r="DW89" s="244"/>
      <c r="DX89" s="369"/>
      <c r="DY89" s="255"/>
      <c r="DZ89" s="254">
        <f t="shared" si="158"/>
        <v>0</v>
      </c>
      <c r="EA89" s="338">
        <f t="shared" si="232"/>
        <v>0</v>
      </c>
      <c r="EB89" s="332">
        <f>IF(Q89="初 年 度",EA89,0)</f>
        <v>0</v>
      </c>
      <c r="EC89" s="333">
        <f>IF(Q89="次 年 度",EA89,0)</f>
        <v>0</v>
      </c>
      <c r="ED89" s="476"/>
      <c r="EE89" s="458" t="s">
        <v>208</v>
      </c>
      <c r="EF89" s="267">
        <f t="shared" si="159"/>
        <v>0</v>
      </c>
      <c r="EG89" s="244"/>
      <c r="EH89" s="369"/>
      <c r="EI89" s="255"/>
      <c r="EJ89" s="248">
        <f t="shared" si="160"/>
        <v>0</v>
      </c>
      <c r="EK89" s="339">
        <f t="shared" si="239"/>
        <v>0</v>
      </c>
      <c r="EL89" s="335">
        <f>IF(Q89="初 年 度",EK89,0)</f>
        <v>0</v>
      </c>
      <c r="EM89" s="336">
        <f>IF(Q89="次 年 度",EK89,0)</f>
        <v>0</v>
      </c>
      <c r="EN89" s="256">
        <f t="shared" si="161"/>
        <v>0</v>
      </c>
      <c r="EO89" s="247">
        <f t="shared" si="216"/>
        <v>0</v>
      </c>
      <c r="EP89" s="247">
        <f t="shared" si="162"/>
        <v>0</v>
      </c>
      <c r="EQ89" s="247">
        <f t="shared" si="163"/>
        <v>0</v>
      </c>
      <c r="ER89" s="247">
        <f t="shared" si="164"/>
        <v>0</v>
      </c>
      <c r="ES89" s="259">
        <f t="shared" si="165"/>
        <v>0</v>
      </c>
      <c r="ET89" s="272">
        <f t="shared" si="208"/>
        <v>0</v>
      </c>
      <c r="EU89" s="264">
        <f t="shared" si="209"/>
        <v>0</v>
      </c>
      <c r="EV89" s="247">
        <f t="shared" si="210"/>
        <v>0</v>
      </c>
      <c r="EW89" s="247">
        <f t="shared" si="211"/>
        <v>0</v>
      </c>
      <c r="EX89" s="251">
        <f t="shared" si="212"/>
        <v>0</v>
      </c>
      <c r="EY89" s="268">
        <f t="shared" si="213"/>
        <v>0</v>
      </c>
      <c r="EZ89" s="383">
        <f>IF(L89="ブルーベリー（普通栽培）",0,220)</f>
        <v>220</v>
      </c>
      <c r="FA89" s="247">
        <f>IF(L89="ブルーベリー（普通栽培）",0,T89+AD89+AN89)</f>
        <v>0</v>
      </c>
      <c r="FB89" s="247">
        <f>IF(L89="ブルーベリー（普通栽培）",0,U89+AE89+AO89)</f>
        <v>0</v>
      </c>
      <c r="FC89" s="253">
        <f t="shared" si="166"/>
        <v>0</v>
      </c>
      <c r="FD89" s="247">
        <f t="shared" si="128"/>
        <v>0</v>
      </c>
      <c r="FE89" s="247">
        <f>IF(Q89="初 年 度",FC89-GK89,0)</f>
        <v>0</v>
      </c>
      <c r="FF89" s="259">
        <f>IF(Q89="次 年 度",FC89-GK89,0)</f>
        <v>0</v>
      </c>
      <c r="FG89" s="135">
        <f t="shared" si="167"/>
        <v>0</v>
      </c>
      <c r="FH89" s="82">
        <f t="shared" si="168"/>
        <v>0</v>
      </c>
      <c r="FI89" s="82">
        <f t="shared" si="169"/>
        <v>0</v>
      </c>
      <c r="FJ89" s="129">
        <f t="shared" si="170"/>
        <v>0</v>
      </c>
      <c r="FK89" s="228">
        <f>IF(P89="課税事業者（一般課税）",INT(V89*10/110)+INT(W89*10/110),0)</f>
        <v>0</v>
      </c>
      <c r="FL89" s="277">
        <f t="shared" si="214"/>
        <v>0</v>
      </c>
      <c r="FM89" s="278">
        <f>IF(P89="課税事業者（一般課税）",INT(AG89*0.0909090909090909),0)</f>
        <v>0</v>
      </c>
      <c r="FN89" s="342">
        <f t="shared" si="217"/>
        <v>0</v>
      </c>
      <c r="FO89" s="232">
        <f>IF(P89="課税事業者（一般課税）",INT(AP89*10/110)+INT(AQ89*10/110),0)</f>
        <v>0</v>
      </c>
      <c r="FP89" s="281">
        <f t="shared" si="171"/>
        <v>0</v>
      </c>
      <c r="FQ89" s="340">
        <f>IF(P89="課税事業者（一般課税）",INT(BA89*10/110),0)</f>
        <v>0</v>
      </c>
      <c r="FR89" s="277">
        <f t="shared" si="218"/>
        <v>0</v>
      </c>
      <c r="FS89" s="230">
        <f>IF(P89="課税事業者（一般課税）",INT(BL89*10/110),0)</f>
        <v>0</v>
      </c>
      <c r="FT89" s="281">
        <f t="shared" si="219"/>
        <v>0</v>
      </c>
      <c r="FU89" s="230">
        <f>IF(P89="課税事業者（一般課税）",INT(BV89*10/110),0)</f>
        <v>0</v>
      </c>
      <c r="FV89" s="281">
        <f t="shared" si="220"/>
        <v>0</v>
      </c>
      <c r="FW89" s="230">
        <f>IF(P89="課税事業者（一般課税）",INT(CF89*10/110),0)</f>
        <v>0</v>
      </c>
      <c r="FX89" s="279">
        <f t="shared" si="221"/>
        <v>0</v>
      </c>
      <c r="FY89" s="340">
        <f>IF(P89="課税事業者（一般課税）",INT(CT89*10/110)+INT(CU89*10/110),0)</f>
        <v>0</v>
      </c>
      <c r="FZ89" s="277">
        <f t="shared" si="172"/>
        <v>0</v>
      </c>
      <c r="GA89" s="230">
        <f>IF(P89="課税事業者（一般課税）",INT(DF89*10/110),0)</f>
        <v>0</v>
      </c>
      <c r="GB89" s="279">
        <f t="shared" si="222"/>
        <v>0</v>
      </c>
      <c r="GC89" s="353">
        <f>IF(P89="課税事業者（一般課税）",INT(DP89*10/110),0)</f>
        <v>0</v>
      </c>
      <c r="GD89" s="277">
        <f t="shared" si="223"/>
        <v>0</v>
      </c>
      <c r="GE89" s="230">
        <f>IF(P89="課税事業者（一般課税）",INT(DZ89*10/110),0)</f>
        <v>0</v>
      </c>
      <c r="GF89" s="281">
        <f t="shared" si="224"/>
        <v>0</v>
      </c>
      <c r="GG89" s="353">
        <f>IF(P89="課税事業者（一般課税）",INT(EJ89*10/110),0)</f>
        <v>0</v>
      </c>
      <c r="GH89" s="281">
        <f t="shared" si="225"/>
        <v>0</v>
      </c>
      <c r="GI89" s="280">
        <f t="shared" si="173"/>
        <v>0</v>
      </c>
      <c r="GJ89" s="277">
        <f t="shared" si="174"/>
        <v>0</v>
      </c>
      <c r="GK89" s="230">
        <f>IF(P89="課税事業者（一般課税）",INT(FC89*10/110),0)</f>
        <v>0</v>
      </c>
      <c r="GL89" s="287">
        <f t="shared" si="226"/>
        <v>0</v>
      </c>
      <c r="GM89" s="694"/>
    </row>
    <row r="90" spans="1:195" ht="20.100000000000001" customHeight="1">
      <c r="A90" s="668"/>
      <c r="B90" s="522"/>
      <c r="C90" s="669"/>
      <c r="D90" s="673"/>
      <c r="E90" s="320" t="s">
        <v>135</v>
      </c>
      <c r="F90" s="675"/>
      <c r="G90" s="770"/>
      <c r="H90" s="497"/>
      <c r="I90" s="697"/>
      <c r="J90" s="699"/>
      <c r="K90" s="552"/>
      <c r="L90" s="541"/>
      <c r="M90" s="554"/>
      <c r="N90" s="447" t="e">
        <f t="shared" si="215"/>
        <v>#DIV/0!</v>
      </c>
      <c r="O90" s="690"/>
      <c r="P90" s="537"/>
      <c r="Q90" s="537"/>
      <c r="R90" s="89"/>
      <c r="S90" s="80" t="str">
        <f>IF(U90="","",VLOOKUP(L89,'リスト（けさない）'!$X$3:$Y$29,2,0))</f>
        <v/>
      </c>
      <c r="T90" s="74">
        <f t="shared" si="130"/>
        <v>0</v>
      </c>
      <c r="U90" s="89"/>
      <c r="V90" s="80">
        <f t="shared" si="205"/>
        <v>0</v>
      </c>
      <c r="W90" s="78"/>
      <c r="X90" s="83">
        <f t="shared" si="131"/>
        <v>0</v>
      </c>
      <c r="Y90" s="83">
        <f t="shared" si="206"/>
        <v>0</v>
      </c>
      <c r="Z90" s="394">
        <f>IF(Q89="初 年 度",Y90,0)</f>
        <v>0</v>
      </c>
      <c r="AA90" s="439">
        <f>IF(Q89="次 年 度",Y90,0)</f>
        <v>0</v>
      </c>
      <c r="AB90" s="477"/>
      <c r="AC90" s="125" t="s">
        <v>208</v>
      </c>
      <c r="AD90" s="74">
        <f t="shared" si="132"/>
        <v>0</v>
      </c>
      <c r="AE90" s="426"/>
      <c r="AF90" s="388"/>
      <c r="AG90" s="89"/>
      <c r="AH90" s="96">
        <f t="shared" si="133"/>
        <v>0</v>
      </c>
      <c r="AI90" s="96">
        <f>IF(AG89&gt;0,INT((AG90-FM90)/2),AF90-FM90)</f>
        <v>0</v>
      </c>
      <c r="AJ90" s="96">
        <f>IF(Q89="初 年 度",AI90,0)</f>
        <v>0</v>
      </c>
      <c r="AK90" s="99">
        <f>IF(Q89="次 年 度",AI90,0)</f>
        <v>0</v>
      </c>
      <c r="AL90" s="89"/>
      <c r="AM90" s="80" t="str">
        <f>IF(AO90="","",VLOOKUP(L89,'リスト（けさない）'!$AA$3:$AB$29,2,0))</f>
        <v/>
      </c>
      <c r="AN90" s="96">
        <f t="shared" si="134"/>
        <v>0</v>
      </c>
      <c r="AO90" s="426"/>
      <c r="AP90" s="107">
        <f t="shared" si="207"/>
        <v>0</v>
      </c>
      <c r="AQ90" s="89"/>
      <c r="AR90" s="111">
        <f t="shared" si="135"/>
        <v>0</v>
      </c>
      <c r="AS90" s="334">
        <f t="shared" si="234"/>
        <v>0</v>
      </c>
      <c r="AT90" s="334">
        <f>IF(Q89="初 年 度",AS90,0)</f>
        <v>0</v>
      </c>
      <c r="AU90" s="337">
        <f>IF(Q89="次 年 度",AS90,0)</f>
        <v>0</v>
      </c>
      <c r="AV90" s="477"/>
      <c r="AW90" s="125" t="s">
        <v>208</v>
      </c>
      <c r="AX90" s="96">
        <f t="shared" si="136"/>
        <v>0</v>
      </c>
      <c r="AY90" s="100"/>
      <c r="AZ90" s="370"/>
      <c r="BA90" s="89"/>
      <c r="BB90" s="96">
        <f t="shared" si="137"/>
        <v>0</v>
      </c>
      <c r="BC90" s="80">
        <f t="shared" si="229"/>
        <v>0</v>
      </c>
      <c r="BD90" s="83">
        <f>IF(Q89="初 年 度",BC90,0)</f>
        <v>0</v>
      </c>
      <c r="BE90" s="120">
        <f>IF(Q89="次 年 度",BC90,0)</f>
        <v>0</v>
      </c>
      <c r="BF90" s="477"/>
      <c r="BG90" s="125" t="s">
        <v>208</v>
      </c>
      <c r="BH90" s="96">
        <f t="shared" si="138"/>
        <v>0</v>
      </c>
      <c r="BI90" s="100"/>
      <c r="BJ90" s="370"/>
      <c r="BK90" s="89"/>
      <c r="BL90" s="96">
        <f t="shared" si="139"/>
        <v>0</v>
      </c>
      <c r="BM90" s="83">
        <f t="shared" si="235"/>
        <v>0</v>
      </c>
      <c r="BN90" s="83">
        <f>IF(Q89="初 年 度",BM90,0)</f>
        <v>0</v>
      </c>
      <c r="BO90" s="120">
        <f>IF(Q89="次 年 度",BM90,0)</f>
        <v>0</v>
      </c>
      <c r="BP90" s="477"/>
      <c r="BQ90" s="125" t="s">
        <v>208</v>
      </c>
      <c r="BR90" s="96">
        <f t="shared" si="140"/>
        <v>0</v>
      </c>
      <c r="BS90" s="100"/>
      <c r="BT90" s="370"/>
      <c r="BU90" s="89"/>
      <c r="BV90" s="96">
        <f t="shared" si="141"/>
        <v>0</v>
      </c>
      <c r="BW90" s="83">
        <f t="shared" si="236"/>
        <v>0</v>
      </c>
      <c r="BX90" s="83">
        <f>IF(Q89="初 年 度",BW90,0)</f>
        <v>0</v>
      </c>
      <c r="BY90" s="120">
        <f>IF(Q89="次 年 度",BW90,0)</f>
        <v>0</v>
      </c>
      <c r="BZ90" s="477"/>
      <c r="CA90" s="125" t="s">
        <v>208</v>
      </c>
      <c r="CB90" s="96">
        <f t="shared" si="142"/>
        <v>0</v>
      </c>
      <c r="CC90" s="100"/>
      <c r="CD90" s="370"/>
      <c r="CE90" s="89"/>
      <c r="CF90" s="96">
        <f t="shared" si="143"/>
        <v>0</v>
      </c>
      <c r="CG90" s="83">
        <f t="shared" si="230"/>
        <v>0</v>
      </c>
      <c r="CH90" s="83">
        <f>IF(Q89="初 年 度",CG90,0)</f>
        <v>0</v>
      </c>
      <c r="CI90" s="120">
        <f>IF(Q89="次 年 度",CG90,0)</f>
        <v>0</v>
      </c>
      <c r="CJ90" s="71">
        <f t="shared" si="144"/>
        <v>0</v>
      </c>
      <c r="CK90" s="80">
        <f t="shared" si="145"/>
        <v>0</v>
      </c>
      <c r="CL90" s="80">
        <f t="shared" si="146"/>
        <v>0</v>
      </c>
      <c r="CM90" s="83">
        <f t="shared" si="147"/>
        <v>0</v>
      </c>
      <c r="CN90" s="80">
        <f t="shared" si="148"/>
        <v>0</v>
      </c>
      <c r="CO90" s="130">
        <f t="shared" si="149"/>
        <v>0</v>
      </c>
      <c r="CP90" s="477"/>
      <c r="CQ90" s="80" t="str">
        <f>IF(CS90="","",VLOOKUP(L89,'リスト（けさない）'!$AD$3:$AE$29,2,0))</f>
        <v/>
      </c>
      <c r="CR90" s="74">
        <f t="shared" si="150"/>
        <v>0</v>
      </c>
      <c r="CS90" s="100"/>
      <c r="CT90" s="80">
        <f t="shared" si="151"/>
        <v>0</v>
      </c>
      <c r="CU90" s="89"/>
      <c r="CV90" s="80">
        <f t="shared" si="152"/>
        <v>0</v>
      </c>
      <c r="CW90" s="80">
        <f t="shared" si="237"/>
        <v>0</v>
      </c>
      <c r="CX90" s="83">
        <f>IF(Q89="初 年 度",CW90,0)</f>
        <v>0</v>
      </c>
      <c r="CY90" s="120">
        <f>IF(Q89="次 年 度",CW90,0)</f>
        <v>0</v>
      </c>
      <c r="CZ90" s="477"/>
      <c r="DA90" s="125" t="s">
        <v>208</v>
      </c>
      <c r="DB90" s="74">
        <f t="shared" si="153"/>
        <v>0</v>
      </c>
      <c r="DC90" s="100"/>
      <c r="DD90" s="370"/>
      <c r="DE90" s="89"/>
      <c r="DF90" s="96">
        <f t="shared" si="154"/>
        <v>0</v>
      </c>
      <c r="DG90" s="83">
        <f t="shared" si="231"/>
        <v>0</v>
      </c>
      <c r="DH90" s="83">
        <f>IF(Q89="初 年 度",DG90,0)</f>
        <v>0</v>
      </c>
      <c r="DI90" s="120">
        <f>IF(Q89="次 年 度",DG90,0)</f>
        <v>0</v>
      </c>
      <c r="DJ90" s="477"/>
      <c r="DK90" s="125" t="s">
        <v>208</v>
      </c>
      <c r="DL90" s="74">
        <f t="shared" si="155"/>
        <v>0</v>
      </c>
      <c r="DM90" s="100"/>
      <c r="DN90" s="370"/>
      <c r="DO90" s="89"/>
      <c r="DP90" s="96">
        <f t="shared" si="156"/>
        <v>0</v>
      </c>
      <c r="DQ90" s="83">
        <f t="shared" si="238"/>
        <v>0</v>
      </c>
      <c r="DR90" s="83">
        <f>IF(Q89="初 年 度",DQ90,0)</f>
        <v>0</v>
      </c>
      <c r="DS90" s="120">
        <f>IF(Q89="次 年 度",DQ90,0)</f>
        <v>0</v>
      </c>
      <c r="DT90" s="477"/>
      <c r="DU90" s="125" t="s">
        <v>208</v>
      </c>
      <c r="DV90" s="74">
        <f t="shared" si="157"/>
        <v>0</v>
      </c>
      <c r="DW90" s="100"/>
      <c r="DX90" s="370"/>
      <c r="DY90" s="89"/>
      <c r="DZ90" s="96">
        <f t="shared" si="158"/>
        <v>0</v>
      </c>
      <c r="EA90" s="83">
        <f t="shared" si="232"/>
        <v>0</v>
      </c>
      <c r="EB90" s="83">
        <f>IF(Q89="初 年 度",EA90,0)</f>
        <v>0</v>
      </c>
      <c r="EC90" s="120">
        <f>IF(Q89="次 年 度",EA90,0)</f>
        <v>0</v>
      </c>
      <c r="ED90" s="477"/>
      <c r="EE90" s="125" t="s">
        <v>208</v>
      </c>
      <c r="EF90" s="74">
        <f t="shared" si="159"/>
        <v>0</v>
      </c>
      <c r="EG90" s="100"/>
      <c r="EH90" s="370"/>
      <c r="EI90" s="89"/>
      <c r="EJ90" s="96">
        <f t="shared" si="160"/>
        <v>0</v>
      </c>
      <c r="EK90" s="83">
        <f t="shared" si="239"/>
        <v>0</v>
      </c>
      <c r="EL90" s="83">
        <f>IF(Q89="初 年 度",EK90,0)</f>
        <v>0</v>
      </c>
      <c r="EM90" s="120">
        <f>IF(Q89="次 年 度",EK90,0)</f>
        <v>0</v>
      </c>
      <c r="EN90" s="71">
        <f t="shared" si="161"/>
        <v>0</v>
      </c>
      <c r="EO90" s="83">
        <f t="shared" si="216"/>
        <v>0</v>
      </c>
      <c r="EP90" s="83">
        <f t="shared" si="162"/>
        <v>0</v>
      </c>
      <c r="EQ90" s="83">
        <f t="shared" si="163"/>
        <v>0</v>
      </c>
      <c r="ER90" s="83">
        <f t="shared" si="164"/>
        <v>0</v>
      </c>
      <c r="ES90" s="120">
        <f t="shared" si="165"/>
        <v>0</v>
      </c>
      <c r="ET90" s="136">
        <f t="shared" si="208"/>
        <v>0</v>
      </c>
      <c r="EU90" s="122">
        <f t="shared" si="209"/>
        <v>0</v>
      </c>
      <c r="EV90" s="83">
        <f t="shared" si="210"/>
        <v>0</v>
      </c>
      <c r="EW90" s="83">
        <f t="shared" si="211"/>
        <v>0</v>
      </c>
      <c r="EX90" s="83">
        <f t="shared" si="212"/>
        <v>0</v>
      </c>
      <c r="EY90" s="130">
        <f t="shared" si="213"/>
        <v>0</v>
      </c>
      <c r="EZ90" s="71">
        <f>IF(L89="ブルーベリー（普通栽培）",0,220)</f>
        <v>220</v>
      </c>
      <c r="FA90" s="80">
        <f>IF(L89="ブルーベリー（普通栽培）",0,T90+AD90+AN90)</f>
        <v>0</v>
      </c>
      <c r="FB90" s="83">
        <f>IF(L89="ブルーベリー（普通栽培）",0,U90+AE90+AO90)</f>
        <v>0</v>
      </c>
      <c r="FC90" s="83">
        <f t="shared" si="166"/>
        <v>0</v>
      </c>
      <c r="FD90" s="83">
        <f t="shared" si="128"/>
        <v>0</v>
      </c>
      <c r="FE90" s="83">
        <f>IF(Q89="初 年 度",FC90-GK90,0)</f>
        <v>0</v>
      </c>
      <c r="FF90" s="120">
        <f>IF(Q89="次 年 度",FC90-GK90,0)</f>
        <v>0</v>
      </c>
      <c r="FG90" s="71">
        <f t="shared" si="167"/>
        <v>0</v>
      </c>
      <c r="FH90" s="83">
        <f t="shared" si="168"/>
        <v>0</v>
      </c>
      <c r="FI90" s="83">
        <f t="shared" si="169"/>
        <v>0</v>
      </c>
      <c r="FJ90" s="130">
        <f t="shared" si="170"/>
        <v>0</v>
      </c>
      <c r="FK90" s="314">
        <f>IF(P89="課税事業者（一般課税）",INT(V90*10/110)+INT(W90*10/110),0)</f>
        <v>0</v>
      </c>
      <c r="FL90" s="92">
        <f t="shared" si="214"/>
        <v>0</v>
      </c>
      <c r="FM90" s="102">
        <f>IF(P89="課税事業者（一般課税）",INT(AG90*0.0909090909090909),0)</f>
        <v>0</v>
      </c>
      <c r="FN90" s="343">
        <f t="shared" si="217"/>
        <v>0</v>
      </c>
      <c r="FO90" s="350">
        <f>IF(P89="課税事業者（一般課税）",INT(AP90*10/110)+INT(AQ90*10/110),0)</f>
        <v>0</v>
      </c>
      <c r="FP90" s="115">
        <f t="shared" si="171"/>
        <v>0</v>
      </c>
      <c r="FQ90" s="347">
        <f>IF(P89="課税事業者（一般課税）",INT(BA90*10/110),0)</f>
        <v>0</v>
      </c>
      <c r="FR90" s="92">
        <f t="shared" si="218"/>
        <v>0</v>
      </c>
      <c r="FS90" s="355">
        <f>IF(P89="課税事業者（一般課税）",INT(BL90*10/110),0)</f>
        <v>0</v>
      </c>
      <c r="FT90" s="105">
        <f t="shared" si="219"/>
        <v>0</v>
      </c>
      <c r="FU90" s="355">
        <f>IF(P89="課税事業者（一般課税）",INT(BV90*10/110),0)</f>
        <v>0</v>
      </c>
      <c r="FV90" s="115">
        <f t="shared" si="220"/>
        <v>0</v>
      </c>
      <c r="FW90" s="355">
        <f>IF(P89="課税事業者（一般課税）",INT(CF90*10/110),0)</f>
        <v>0</v>
      </c>
      <c r="FX90" s="105">
        <f t="shared" si="221"/>
        <v>0</v>
      </c>
      <c r="FY90" s="347">
        <f>IF(P89="課税事業者（一般課税）",INT(CT90*10/110)+INT(CU90*10/110),0)</f>
        <v>0</v>
      </c>
      <c r="FZ90" s="92">
        <f t="shared" si="172"/>
        <v>0</v>
      </c>
      <c r="GA90" s="355">
        <f>IF(P89="課税事業者（一般課税）",INT(DF90*10/110),0)</f>
        <v>0</v>
      </c>
      <c r="GB90" s="105">
        <f t="shared" si="222"/>
        <v>0</v>
      </c>
      <c r="GC90" s="354">
        <f>IF(P89="課税事業者（一般課税）",INT(DL90*10/110),0)</f>
        <v>0</v>
      </c>
      <c r="GD90" s="92">
        <f t="shared" si="223"/>
        <v>0</v>
      </c>
      <c r="GE90" s="355">
        <f>IF(P89="課税事業者（一般課税）",INT(DZ90*10/110),0)</f>
        <v>0</v>
      </c>
      <c r="GF90" s="115">
        <f t="shared" si="224"/>
        <v>0</v>
      </c>
      <c r="GG90" s="354">
        <f>IF(P89="課税事業者（一般課税）",INT(EJ90*10/110),0)</f>
        <v>0</v>
      </c>
      <c r="GH90" s="115">
        <f t="shared" si="225"/>
        <v>0</v>
      </c>
      <c r="GI90" s="113">
        <f t="shared" si="173"/>
        <v>0</v>
      </c>
      <c r="GJ90" s="92">
        <f t="shared" si="174"/>
        <v>0</v>
      </c>
      <c r="GK90" s="355">
        <f>IF(P89="課税事業者（一般課税）",INT(FC90*10/110),0)</f>
        <v>0</v>
      </c>
      <c r="GL90" s="140">
        <f t="shared" si="226"/>
        <v>0</v>
      </c>
      <c r="GM90" s="695"/>
    </row>
    <row r="91" spans="1:195" ht="20.100000000000001" customHeight="1">
      <c r="A91" s="667" t="str">
        <f t="shared" ref="A91" si="243">+A89</f>
        <v>北海道</v>
      </c>
      <c r="B91" s="521"/>
      <c r="C91" s="629">
        <f t="shared" si="228"/>
        <v>39</v>
      </c>
      <c r="D91" s="685"/>
      <c r="E91" s="317" t="s">
        <v>253</v>
      </c>
      <c r="F91" s="680"/>
      <c r="G91" s="767">
        <f>+'申請用入力(①本体) '!G91:G92</f>
        <v>0</v>
      </c>
      <c r="H91" s="697"/>
      <c r="I91" s="543"/>
      <c r="J91" s="698"/>
      <c r="K91" s="701"/>
      <c r="L91" s="683"/>
      <c r="M91" s="761"/>
      <c r="N91" s="448" t="e">
        <f t="shared" si="215"/>
        <v>#DIV/0!</v>
      </c>
      <c r="O91" s="689" t="str">
        <f>IF(L91="","",VLOOKUP(L91,'リスト（けさない）'!$Q$3:$R$29,2,0))</f>
        <v/>
      </c>
      <c r="P91" s="700"/>
      <c r="Q91" s="700"/>
      <c r="R91" s="460"/>
      <c r="S91" s="251" t="str">
        <f>IF(U91="","",VLOOKUP(L91,'リスト（けさない）'!$X$3:$Y$29,2,0))</f>
        <v/>
      </c>
      <c r="T91" s="249">
        <f t="shared" si="130"/>
        <v>0</v>
      </c>
      <c r="U91" s="260"/>
      <c r="V91" s="251">
        <f t="shared" si="205"/>
        <v>0</v>
      </c>
      <c r="W91" s="252"/>
      <c r="X91" s="253">
        <f t="shared" si="131"/>
        <v>0</v>
      </c>
      <c r="Y91" s="253">
        <f t="shared" si="206"/>
        <v>0</v>
      </c>
      <c r="Z91" s="332">
        <f>IF(Q91="初 年 度",Y91,0)</f>
        <v>0</v>
      </c>
      <c r="AA91" s="438">
        <f>IF(Q91="次 年 度",Y91,0)</f>
        <v>0</v>
      </c>
      <c r="AB91" s="478"/>
      <c r="AC91" s="73" t="s">
        <v>208</v>
      </c>
      <c r="AD91" s="249">
        <f t="shared" si="132"/>
        <v>0</v>
      </c>
      <c r="AE91" s="427"/>
      <c r="AF91" s="388"/>
      <c r="AG91" s="260"/>
      <c r="AH91" s="254">
        <f t="shared" si="133"/>
        <v>0</v>
      </c>
      <c r="AI91" s="339">
        <f>IF(AG91&gt;0,INT((AG91-FM91)/2),AF91-FM91)</f>
        <v>0</v>
      </c>
      <c r="AJ91" s="335">
        <f>IF(Q91="初 年 度",AI91,0)</f>
        <v>0</v>
      </c>
      <c r="AK91" s="336">
        <f>IF(Q91="次 年 度",AI91,0)</f>
        <v>0</v>
      </c>
      <c r="AL91" s="460"/>
      <c r="AM91" s="251" t="str">
        <f>IF(AO91="","",VLOOKUP(L91,'リスト（けさない）'!$AA$3:$AB$29,2,0))</f>
        <v/>
      </c>
      <c r="AN91" s="254">
        <f t="shared" si="134"/>
        <v>0</v>
      </c>
      <c r="AO91" s="427"/>
      <c r="AP91" s="261">
        <f t="shared" si="207"/>
        <v>0</v>
      </c>
      <c r="AQ91" s="260"/>
      <c r="AR91" s="262">
        <f t="shared" si="135"/>
        <v>0</v>
      </c>
      <c r="AS91" s="338">
        <f t="shared" si="234"/>
        <v>0</v>
      </c>
      <c r="AT91" s="332">
        <f>IF(Q91="初 年 度",AS91,0)</f>
        <v>0</v>
      </c>
      <c r="AU91" s="333">
        <f>IF(Q91="次 年 度",AS91,0)</f>
        <v>0</v>
      </c>
      <c r="AV91" s="478"/>
      <c r="AW91" s="73" t="s">
        <v>208</v>
      </c>
      <c r="AX91" s="254">
        <f t="shared" si="136"/>
        <v>0</v>
      </c>
      <c r="AY91" s="250"/>
      <c r="AZ91" s="369"/>
      <c r="BA91" s="260"/>
      <c r="BB91" s="254">
        <f t="shared" si="137"/>
        <v>0</v>
      </c>
      <c r="BC91" s="338">
        <f t="shared" si="229"/>
        <v>0</v>
      </c>
      <c r="BD91" s="332">
        <f>IF(Q91="初 年 度",BC91,0)</f>
        <v>0</v>
      </c>
      <c r="BE91" s="333">
        <f>IF(Q91="次 年 度",BC91,0)</f>
        <v>0</v>
      </c>
      <c r="BF91" s="478"/>
      <c r="BG91" s="73" t="s">
        <v>208</v>
      </c>
      <c r="BH91" s="254">
        <f t="shared" si="138"/>
        <v>0</v>
      </c>
      <c r="BI91" s="250"/>
      <c r="BJ91" s="369"/>
      <c r="BK91" s="260"/>
      <c r="BL91" s="254">
        <f t="shared" si="139"/>
        <v>0</v>
      </c>
      <c r="BM91" s="339">
        <f t="shared" si="235"/>
        <v>0</v>
      </c>
      <c r="BN91" s="335">
        <f>IF(Q91="初 年 度",BM91,0)</f>
        <v>0</v>
      </c>
      <c r="BO91" s="336">
        <f>IF(Q91="次 年 度",BM91,0)</f>
        <v>0</v>
      </c>
      <c r="BP91" s="478"/>
      <c r="BQ91" s="73" t="s">
        <v>208</v>
      </c>
      <c r="BR91" s="254">
        <f t="shared" si="140"/>
        <v>0</v>
      </c>
      <c r="BS91" s="250"/>
      <c r="BT91" s="369"/>
      <c r="BU91" s="90"/>
      <c r="BV91" s="97">
        <f t="shared" si="141"/>
        <v>0</v>
      </c>
      <c r="BW91" s="339">
        <f t="shared" si="236"/>
        <v>0</v>
      </c>
      <c r="BX91" s="335">
        <f>IF(Q91="初 年 度",BW91,0)</f>
        <v>0</v>
      </c>
      <c r="BY91" s="336">
        <f>IF(Q91="次 年 度",BW91,0)</f>
        <v>0</v>
      </c>
      <c r="BZ91" s="478"/>
      <c r="CA91" s="73" t="s">
        <v>208</v>
      </c>
      <c r="CB91" s="254">
        <f t="shared" si="142"/>
        <v>0</v>
      </c>
      <c r="CC91" s="250"/>
      <c r="CD91" s="369"/>
      <c r="CE91" s="260"/>
      <c r="CF91" s="248">
        <f t="shared" si="143"/>
        <v>0</v>
      </c>
      <c r="CG91" s="339">
        <f t="shared" si="230"/>
        <v>0</v>
      </c>
      <c r="CH91" s="335">
        <f>IF(Q91="初 年 度",CG91,0)</f>
        <v>0</v>
      </c>
      <c r="CI91" s="336">
        <f>IF(Q91="次 年 度",CG91,0)</f>
        <v>0</v>
      </c>
      <c r="CJ91" s="242">
        <f t="shared" si="144"/>
        <v>0</v>
      </c>
      <c r="CK91" s="251">
        <f t="shared" si="145"/>
        <v>0</v>
      </c>
      <c r="CL91" s="251">
        <f t="shared" si="146"/>
        <v>0</v>
      </c>
      <c r="CM91" s="253">
        <f t="shared" si="147"/>
        <v>0</v>
      </c>
      <c r="CN91" s="251">
        <f t="shared" si="148"/>
        <v>0</v>
      </c>
      <c r="CO91" s="268">
        <f t="shared" si="149"/>
        <v>0</v>
      </c>
      <c r="CP91" s="478"/>
      <c r="CQ91" s="251" t="str">
        <f>IF(CS91="","",VLOOKUP(L91,'リスト（けさない）'!$AD$3:$AE$29,2,0))</f>
        <v/>
      </c>
      <c r="CR91" s="249">
        <f t="shared" si="150"/>
        <v>0</v>
      </c>
      <c r="CS91" s="250"/>
      <c r="CT91" s="251">
        <f t="shared" si="151"/>
        <v>0</v>
      </c>
      <c r="CU91" s="260"/>
      <c r="CV91" s="251">
        <f t="shared" si="152"/>
        <v>0</v>
      </c>
      <c r="CW91" s="339">
        <f t="shared" si="237"/>
        <v>0</v>
      </c>
      <c r="CX91" s="335">
        <f>IF(Q91="初 年 度",CW91,0)</f>
        <v>0</v>
      </c>
      <c r="CY91" s="336">
        <f>IF(Q91="次 年 度",CW91,0)</f>
        <v>0</v>
      </c>
      <c r="CZ91" s="478"/>
      <c r="DA91" s="73" t="s">
        <v>208</v>
      </c>
      <c r="DB91" s="249">
        <f t="shared" si="153"/>
        <v>0</v>
      </c>
      <c r="DC91" s="250"/>
      <c r="DD91" s="369"/>
      <c r="DE91" s="260"/>
      <c r="DF91" s="254">
        <f t="shared" si="154"/>
        <v>0</v>
      </c>
      <c r="DG91" s="338">
        <f t="shared" si="231"/>
        <v>0</v>
      </c>
      <c r="DH91" s="332">
        <f>IF(Q91="初 年 度",DG91,0)</f>
        <v>0</v>
      </c>
      <c r="DI91" s="333">
        <f>IF(Q91="次 年 度",DG91,0)</f>
        <v>0</v>
      </c>
      <c r="DJ91" s="478"/>
      <c r="DK91" s="456" t="s">
        <v>208</v>
      </c>
      <c r="DL91" s="249">
        <f t="shared" si="155"/>
        <v>0</v>
      </c>
      <c r="DM91" s="250"/>
      <c r="DN91" s="369"/>
      <c r="DO91" s="260"/>
      <c r="DP91" s="254">
        <f t="shared" si="156"/>
        <v>0</v>
      </c>
      <c r="DQ91" s="339">
        <f t="shared" si="238"/>
        <v>0</v>
      </c>
      <c r="DR91" s="335">
        <f>IF(Q91="初 年 度",DQ91,0)</f>
        <v>0</v>
      </c>
      <c r="DS91" s="336">
        <f>IF(Q91="次 年 度",DQ91,0)</f>
        <v>0</v>
      </c>
      <c r="DT91" s="478"/>
      <c r="DU91" s="456" t="s">
        <v>208</v>
      </c>
      <c r="DV91" s="249">
        <f t="shared" si="157"/>
        <v>0</v>
      </c>
      <c r="DW91" s="250"/>
      <c r="DX91" s="369"/>
      <c r="DY91" s="260"/>
      <c r="DZ91" s="254">
        <f t="shared" si="158"/>
        <v>0</v>
      </c>
      <c r="EA91" s="338">
        <f t="shared" si="232"/>
        <v>0</v>
      </c>
      <c r="EB91" s="332">
        <f>IF(Q91="初 年 度",EA91,0)</f>
        <v>0</v>
      </c>
      <c r="EC91" s="333">
        <f>IF(Q91="次 年 度",EA91,0)</f>
        <v>0</v>
      </c>
      <c r="ED91" s="478"/>
      <c r="EE91" s="456" t="s">
        <v>208</v>
      </c>
      <c r="EF91" s="249">
        <f t="shared" si="159"/>
        <v>0</v>
      </c>
      <c r="EG91" s="250"/>
      <c r="EH91" s="369"/>
      <c r="EI91" s="260"/>
      <c r="EJ91" s="254">
        <f t="shared" si="160"/>
        <v>0</v>
      </c>
      <c r="EK91" s="339">
        <f t="shared" si="239"/>
        <v>0</v>
      </c>
      <c r="EL91" s="335">
        <f>IF(Q91="初 年 度",EK91,0)</f>
        <v>0</v>
      </c>
      <c r="EM91" s="336">
        <f>IF(Q91="次 年 度",EK91,0)</f>
        <v>0</v>
      </c>
      <c r="EN91" s="242">
        <f t="shared" si="161"/>
        <v>0</v>
      </c>
      <c r="EO91" s="253">
        <f t="shared" si="216"/>
        <v>0</v>
      </c>
      <c r="EP91" s="253">
        <f t="shared" si="162"/>
        <v>0</v>
      </c>
      <c r="EQ91" s="253">
        <f t="shared" si="163"/>
        <v>0</v>
      </c>
      <c r="ER91" s="253">
        <f t="shared" si="164"/>
        <v>0</v>
      </c>
      <c r="ES91" s="263">
        <f t="shared" si="165"/>
        <v>0</v>
      </c>
      <c r="ET91" s="276">
        <f t="shared" si="208"/>
        <v>0</v>
      </c>
      <c r="EU91" s="265">
        <f t="shared" si="209"/>
        <v>0</v>
      </c>
      <c r="EV91" s="253">
        <f t="shared" si="210"/>
        <v>0</v>
      </c>
      <c r="EW91" s="253">
        <f t="shared" si="211"/>
        <v>0</v>
      </c>
      <c r="EX91" s="251">
        <f t="shared" si="212"/>
        <v>0</v>
      </c>
      <c r="EY91" s="268">
        <f t="shared" si="213"/>
        <v>0</v>
      </c>
      <c r="EZ91" s="383">
        <f>IF(L91="ブルーベリー（普通栽培）",0,220)</f>
        <v>220</v>
      </c>
      <c r="FA91" s="247">
        <f>IF(L91="ブルーベリー（普通栽培）",0,T91+AD91+AN91)</f>
        <v>0</v>
      </c>
      <c r="FB91" s="247">
        <f>IF(L91="ブルーベリー（普通栽培）",0,U91+AE91+AO91)</f>
        <v>0</v>
      </c>
      <c r="FC91" s="253">
        <f t="shared" si="166"/>
        <v>0</v>
      </c>
      <c r="FD91" s="253">
        <f t="shared" si="128"/>
        <v>0</v>
      </c>
      <c r="FE91" s="253">
        <f>IF(Q91="初 年 度",FC91-GK91,0)</f>
        <v>0</v>
      </c>
      <c r="FF91" s="263">
        <f>IF(Q91="次 年 度",FC91-GK91,0)</f>
        <v>0</v>
      </c>
      <c r="FG91" s="137">
        <f t="shared" si="167"/>
        <v>0</v>
      </c>
      <c r="FH91" s="84">
        <f t="shared" si="168"/>
        <v>0</v>
      </c>
      <c r="FI91" s="84">
        <f t="shared" si="169"/>
        <v>0</v>
      </c>
      <c r="FJ91" s="131">
        <f t="shared" si="170"/>
        <v>0</v>
      </c>
      <c r="FK91" s="228">
        <f>IF(P91="課税事業者（一般課税）",INT(V91*10/110)+INT(W91*10/110),0)</f>
        <v>0</v>
      </c>
      <c r="FL91" s="282">
        <f t="shared" si="214"/>
        <v>0</v>
      </c>
      <c r="FM91" s="283">
        <f>IF(P91="課税事業者（一般課税）",INT(AG91*0.0909090909090909),0)</f>
        <v>0</v>
      </c>
      <c r="FN91" s="344">
        <f t="shared" si="217"/>
        <v>0</v>
      </c>
      <c r="FO91" s="232">
        <f>IF(P91="課税事業者（一般課税）",INT(AP91*10/110)+INT(AQ91*10/110),0)</f>
        <v>0</v>
      </c>
      <c r="FP91" s="286">
        <f t="shared" si="171"/>
        <v>0</v>
      </c>
      <c r="FQ91" s="340">
        <f>IF(P91="課税事業者（一般課税）",INT(BA91*10/110),0)</f>
        <v>0</v>
      </c>
      <c r="FR91" s="282">
        <f t="shared" si="218"/>
        <v>0</v>
      </c>
      <c r="FS91" s="230">
        <f>IF(P91="課税事業者（一般課税）",INT(BL91*10/110),0)</f>
        <v>0</v>
      </c>
      <c r="FT91" s="284">
        <f t="shared" si="219"/>
        <v>0</v>
      </c>
      <c r="FU91" s="230">
        <f>IF(P91="課税事業者（一般課税）",INT(BV91*10/110),0)</f>
        <v>0</v>
      </c>
      <c r="FV91" s="286">
        <f t="shared" si="220"/>
        <v>0</v>
      </c>
      <c r="FW91" s="230">
        <f>IF(P91="課税事業者（一般課税）",INT(CF91*10/110),0)</f>
        <v>0</v>
      </c>
      <c r="FX91" s="284">
        <f t="shared" si="221"/>
        <v>0</v>
      </c>
      <c r="FY91" s="340">
        <f>IF(P91="課税事業者（一般課税）",INT(CT91*10/110)+INT(CU91*10/110),0)</f>
        <v>0</v>
      </c>
      <c r="FZ91" s="282">
        <f t="shared" si="172"/>
        <v>0</v>
      </c>
      <c r="GA91" s="230">
        <f>IF(P91="課税事業者（一般課税）",INT(DF91*10/110),0)</f>
        <v>0</v>
      </c>
      <c r="GB91" s="284">
        <f t="shared" si="222"/>
        <v>0</v>
      </c>
      <c r="GC91" s="353">
        <f>IF(P91="課税事業者（一般課税）",INT(DP91*10/110),0)</f>
        <v>0</v>
      </c>
      <c r="GD91" s="282">
        <f t="shared" si="223"/>
        <v>0</v>
      </c>
      <c r="GE91" s="230">
        <f>IF(P91="課税事業者（一般課税）",INT(DZ91*10/110),0)</f>
        <v>0</v>
      </c>
      <c r="GF91" s="286">
        <f t="shared" si="224"/>
        <v>0</v>
      </c>
      <c r="GG91" s="353">
        <f>IF(P91="課税事業者（一般課税）",INT(EJ91*10/110),0)</f>
        <v>0</v>
      </c>
      <c r="GH91" s="286">
        <f t="shared" si="225"/>
        <v>0</v>
      </c>
      <c r="GI91" s="285">
        <f t="shared" si="173"/>
        <v>0</v>
      </c>
      <c r="GJ91" s="282">
        <f t="shared" si="174"/>
        <v>0</v>
      </c>
      <c r="GK91" s="230">
        <f>IF(P91="課税事業者（一般課税）",INT(FC91*10/110),0)</f>
        <v>0</v>
      </c>
      <c r="GL91" s="288">
        <f t="shared" si="226"/>
        <v>0</v>
      </c>
      <c r="GM91" s="694"/>
    </row>
    <row r="92" spans="1:195" ht="20.100000000000001" customHeight="1">
      <c r="A92" s="668"/>
      <c r="B92" s="522"/>
      <c r="C92" s="669"/>
      <c r="D92" s="673"/>
      <c r="E92" s="322" t="s">
        <v>135</v>
      </c>
      <c r="F92" s="675"/>
      <c r="G92" s="770"/>
      <c r="H92" s="497"/>
      <c r="I92" s="697"/>
      <c r="J92" s="699"/>
      <c r="K92" s="552"/>
      <c r="L92" s="541"/>
      <c r="M92" s="554"/>
      <c r="N92" s="447" t="e">
        <f t="shared" si="215"/>
        <v>#DIV/0!</v>
      </c>
      <c r="O92" s="690"/>
      <c r="P92" s="537"/>
      <c r="Q92" s="537"/>
      <c r="R92" s="91"/>
      <c r="S92" s="80" t="str">
        <f>IF(U92="","",VLOOKUP(L91,'リスト（けさない）'!$X$3:$Y$29,2,0))</f>
        <v/>
      </c>
      <c r="T92" s="75">
        <f t="shared" si="130"/>
        <v>0</v>
      </c>
      <c r="U92" s="91"/>
      <c r="V92" s="81">
        <f t="shared" si="205"/>
        <v>0</v>
      </c>
      <c r="W92" s="79"/>
      <c r="X92" s="85">
        <f t="shared" si="131"/>
        <v>0</v>
      </c>
      <c r="Y92" s="83">
        <f t="shared" si="206"/>
        <v>0</v>
      </c>
      <c r="Z92" s="394">
        <f>IF(Q91="初 年 度",Y92,0)</f>
        <v>0</v>
      </c>
      <c r="AA92" s="439">
        <f>IF(Q91="次 年 度",Y92,0)</f>
        <v>0</v>
      </c>
      <c r="AB92" s="475"/>
      <c r="AC92" s="126" t="s">
        <v>208</v>
      </c>
      <c r="AD92" s="75">
        <f t="shared" si="132"/>
        <v>0</v>
      </c>
      <c r="AE92" s="424"/>
      <c r="AF92" s="388"/>
      <c r="AG92" s="91"/>
      <c r="AH92" s="94">
        <f t="shared" si="133"/>
        <v>0</v>
      </c>
      <c r="AI92" s="96">
        <f>IF(AG91&gt;0,INT((AG92-FM92)/2),AF92-FM92)</f>
        <v>0</v>
      </c>
      <c r="AJ92" s="96">
        <f>IF(Q91="初 年 度",AI92,0)</f>
        <v>0</v>
      </c>
      <c r="AK92" s="99">
        <f>IF(Q91="次 年 度",AI92,0)</f>
        <v>0</v>
      </c>
      <c r="AL92" s="91"/>
      <c r="AM92" s="81" t="str">
        <f>IF(AO92="","",VLOOKUP(L91,'リスト（けさない）'!$AA$3:$AB$29,2,0))</f>
        <v/>
      </c>
      <c r="AN92" s="94">
        <f t="shared" si="134"/>
        <v>0</v>
      </c>
      <c r="AO92" s="424"/>
      <c r="AP92" s="106">
        <f t="shared" si="207"/>
        <v>0</v>
      </c>
      <c r="AQ92" s="91"/>
      <c r="AR92" s="110">
        <f t="shared" si="135"/>
        <v>0</v>
      </c>
      <c r="AS92" s="334">
        <f t="shared" si="234"/>
        <v>0</v>
      </c>
      <c r="AT92" s="334">
        <f>IF(Q91="初 年 度",AS92,0)</f>
        <v>0</v>
      </c>
      <c r="AU92" s="337">
        <f>IF(Q91="次 年 度",AS92,0)</f>
        <v>0</v>
      </c>
      <c r="AV92" s="475"/>
      <c r="AW92" s="126" t="s">
        <v>208</v>
      </c>
      <c r="AX92" s="94">
        <f t="shared" si="136"/>
        <v>0</v>
      </c>
      <c r="AY92" s="101"/>
      <c r="AZ92" s="370"/>
      <c r="BA92" s="91"/>
      <c r="BB92" s="96">
        <f t="shared" si="137"/>
        <v>0</v>
      </c>
      <c r="BC92" s="80">
        <f t="shared" si="229"/>
        <v>0</v>
      </c>
      <c r="BD92" s="83">
        <f>IF(Q91="初 年 度",BC92,0)</f>
        <v>0</v>
      </c>
      <c r="BE92" s="120">
        <f>IF(Q91="次 年 度",BC92,0)</f>
        <v>0</v>
      </c>
      <c r="BF92" s="475"/>
      <c r="BG92" s="126" t="s">
        <v>208</v>
      </c>
      <c r="BH92" s="94">
        <f t="shared" si="138"/>
        <v>0</v>
      </c>
      <c r="BI92" s="101"/>
      <c r="BJ92" s="370"/>
      <c r="BK92" s="91"/>
      <c r="BL92" s="94">
        <f t="shared" si="139"/>
        <v>0</v>
      </c>
      <c r="BM92" s="83">
        <f t="shared" si="235"/>
        <v>0</v>
      </c>
      <c r="BN92" s="83">
        <f>IF(Q91="初 年 度",BM92,0)</f>
        <v>0</v>
      </c>
      <c r="BO92" s="120">
        <f>IF(Q91="次 年 度",BM92,0)</f>
        <v>0</v>
      </c>
      <c r="BP92" s="475"/>
      <c r="BQ92" s="126" t="s">
        <v>208</v>
      </c>
      <c r="BR92" s="94">
        <f t="shared" si="140"/>
        <v>0</v>
      </c>
      <c r="BS92" s="101"/>
      <c r="BT92" s="370"/>
      <c r="BU92" s="91"/>
      <c r="BV92" s="94">
        <f t="shared" si="141"/>
        <v>0</v>
      </c>
      <c r="BW92" s="83">
        <f t="shared" si="236"/>
        <v>0</v>
      </c>
      <c r="BX92" s="83">
        <f>IF(Q91="初 年 度",BW92,0)</f>
        <v>0</v>
      </c>
      <c r="BY92" s="120">
        <f>IF(Q91="次 年 度",BW92,0)</f>
        <v>0</v>
      </c>
      <c r="BZ92" s="475"/>
      <c r="CA92" s="126" t="s">
        <v>208</v>
      </c>
      <c r="CB92" s="94">
        <f t="shared" si="142"/>
        <v>0</v>
      </c>
      <c r="CC92" s="101"/>
      <c r="CD92" s="370"/>
      <c r="CE92" s="91"/>
      <c r="CF92" s="96">
        <f t="shared" si="143"/>
        <v>0</v>
      </c>
      <c r="CG92" s="83">
        <f t="shared" si="230"/>
        <v>0</v>
      </c>
      <c r="CH92" s="83">
        <f>IF(Q91="初 年 度",CG92,0)</f>
        <v>0</v>
      </c>
      <c r="CI92" s="120">
        <f>IF(Q91="次 年 度",CG92,0)</f>
        <v>0</v>
      </c>
      <c r="CJ92" s="69">
        <f t="shared" si="144"/>
        <v>0</v>
      </c>
      <c r="CK92" s="81">
        <f t="shared" si="145"/>
        <v>0</v>
      </c>
      <c r="CL92" s="81">
        <f t="shared" si="146"/>
        <v>0</v>
      </c>
      <c r="CM92" s="85">
        <f t="shared" si="147"/>
        <v>0</v>
      </c>
      <c r="CN92" s="81">
        <f t="shared" si="148"/>
        <v>0</v>
      </c>
      <c r="CO92" s="132">
        <f t="shared" si="149"/>
        <v>0</v>
      </c>
      <c r="CP92" s="475"/>
      <c r="CQ92" s="81" t="str">
        <f>IF(CS92="","",VLOOKUP(L91,'リスト（けさない）'!$AD$3:$AE$29,2,0))</f>
        <v/>
      </c>
      <c r="CR92" s="75">
        <f t="shared" si="150"/>
        <v>0</v>
      </c>
      <c r="CS92" s="101"/>
      <c r="CT92" s="81">
        <f t="shared" si="151"/>
        <v>0</v>
      </c>
      <c r="CU92" s="91"/>
      <c r="CV92" s="81">
        <f t="shared" si="152"/>
        <v>0</v>
      </c>
      <c r="CW92" s="80">
        <f t="shared" si="237"/>
        <v>0</v>
      </c>
      <c r="CX92" s="83">
        <f>IF(Q91="初 年 度",CW92,0)</f>
        <v>0</v>
      </c>
      <c r="CY92" s="120">
        <f>IF(Q91="次 年 度",CW92,0)</f>
        <v>0</v>
      </c>
      <c r="CZ92" s="475"/>
      <c r="DA92" s="126" t="s">
        <v>208</v>
      </c>
      <c r="DB92" s="75">
        <f t="shared" si="153"/>
        <v>0</v>
      </c>
      <c r="DC92" s="101"/>
      <c r="DD92" s="370"/>
      <c r="DE92" s="91"/>
      <c r="DF92" s="96">
        <f t="shared" si="154"/>
        <v>0</v>
      </c>
      <c r="DG92" s="83">
        <f t="shared" si="231"/>
        <v>0</v>
      </c>
      <c r="DH92" s="83">
        <f>IF(Q91="初 年 度",DG92,0)</f>
        <v>0</v>
      </c>
      <c r="DI92" s="120">
        <f>IF(Q91="次 年 度",DG92,0)</f>
        <v>0</v>
      </c>
      <c r="DJ92" s="475"/>
      <c r="DK92" s="126" t="s">
        <v>208</v>
      </c>
      <c r="DL92" s="75">
        <f t="shared" si="155"/>
        <v>0</v>
      </c>
      <c r="DM92" s="101"/>
      <c r="DN92" s="370"/>
      <c r="DO92" s="91"/>
      <c r="DP92" s="94">
        <f t="shared" si="156"/>
        <v>0</v>
      </c>
      <c r="DQ92" s="83">
        <f t="shared" si="238"/>
        <v>0</v>
      </c>
      <c r="DR92" s="83">
        <f>IF(Q91="初 年 度",DQ92,0)</f>
        <v>0</v>
      </c>
      <c r="DS92" s="120">
        <f>IF(Q91="次 年 度",DQ92,0)</f>
        <v>0</v>
      </c>
      <c r="DT92" s="475"/>
      <c r="DU92" s="126" t="s">
        <v>208</v>
      </c>
      <c r="DV92" s="75">
        <f t="shared" si="157"/>
        <v>0</v>
      </c>
      <c r="DW92" s="101"/>
      <c r="DX92" s="370"/>
      <c r="DY92" s="91"/>
      <c r="DZ92" s="96">
        <f t="shared" si="158"/>
        <v>0</v>
      </c>
      <c r="EA92" s="83">
        <f t="shared" si="232"/>
        <v>0</v>
      </c>
      <c r="EB92" s="83">
        <f>IF(Q91="初 年 度",EA92,0)</f>
        <v>0</v>
      </c>
      <c r="EC92" s="120">
        <f>IF(Q91="次 年 度",EA92,0)</f>
        <v>0</v>
      </c>
      <c r="ED92" s="475"/>
      <c r="EE92" s="126" t="s">
        <v>208</v>
      </c>
      <c r="EF92" s="75">
        <f t="shared" si="159"/>
        <v>0</v>
      </c>
      <c r="EG92" s="101"/>
      <c r="EH92" s="370"/>
      <c r="EI92" s="91"/>
      <c r="EJ92" s="94">
        <f t="shared" si="160"/>
        <v>0</v>
      </c>
      <c r="EK92" s="83">
        <f t="shared" si="239"/>
        <v>0</v>
      </c>
      <c r="EL92" s="83">
        <f>IF(Q91="初 年 度",EK92,0)</f>
        <v>0</v>
      </c>
      <c r="EM92" s="120">
        <f>IF(Q91="次 年 度",EK92,0)</f>
        <v>0</v>
      </c>
      <c r="EN92" s="69">
        <f t="shared" si="161"/>
        <v>0</v>
      </c>
      <c r="EO92" s="83">
        <f t="shared" si="216"/>
        <v>0</v>
      </c>
      <c r="EP92" s="85">
        <f t="shared" si="162"/>
        <v>0</v>
      </c>
      <c r="EQ92" s="85">
        <f t="shared" si="163"/>
        <v>0</v>
      </c>
      <c r="ER92" s="85">
        <f t="shared" si="164"/>
        <v>0</v>
      </c>
      <c r="ES92" s="119">
        <f t="shared" si="165"/>
        <v>0</v>
      </c>
      <c r="ET92" s="138">
        <f t="shared" si="208"/>
        <v>0</v>
      </c>
      <c r="EU92" s="123">
        <f t="shared" si="209"/>
        <v>0</v>
      </c>
      <c r="EV92" s="85">
        <f t="shared" si="210"/>
        <v>0</v>
      </c>
      <c r="EW92" s="85">
        <f t="shared" si="211"/>
        <v>0</v>
      </c>
      <c r="EX92" s="83">
        <f t="shared" si="212"/>
        <v>0</v>
      </c>
      <c r="EY92" s="130">
        <f t="shared" si="213"/>
        <v>0</v>
      </c>
      <c r="EZ92" s="71">
        <f>IF(L91="ブルーベリー（普通栽培）",0,220)</f>
        <v>220</v>
      </c>
      <c r="FA92" s="80">
        <f>IF(L91="ブルーベリー（普通栽培）",0,T92+AD92+AN92)</f>
        <v>0</v>
      </c>
      <c r="FB92" s="83">
        <f>IF(L91="ブルーベリー（普通栽培）",0,U92+AE92+AO92)</f>
        <v>0</v>
      </c>
      <c r="FC92" s="83">
        <f t="shared" si="166"/>
        <v>0</v>
      </c>
      <c r="FD92" s="83">
        <f t="shared" si="128"/>
        <v>0</v>
      </c>
      <c r="FE92" s="117">
        <f>IF(Q91="初 年 度",FC92-GK92,0)</f>
        <v>0</v>
      </c>
      <c r="FF92" s="118">
        <f>IF(Q91="次 年 度",FC92-GK92,0)</f>
        <v>0</v>
      </c>
      <c r="FG92" s="138">
        <f t="shared" si="167"/>
        <v>0</v>
      </c>
      <c r="FH92" s="85">
        <f t="shared" si="168"/>
        <v>0</v>
      </c>
      <c r="FI92" s="85">
        <f t="shared" si="169"/>
        <v>0</v>
      </c>
      <c r="FJ92" s="132">
        <f t="shared" si="170"/>
        <v>0</v>
      </c>
      <c r="FK92" s="314">
        <f>IF(P91="課税事業者（一般課税）",INT(V92*10/110)+INT(W92*10/110),0)</f>
        <v>0</v>
      </c>
      <c r="FL92" s="93">
        <f t="shared" si="214"/>
        <v>0</v>
      </c>
      <c r="FM92" s="103">
        <f>IF(P91="課税事業者（一般課税）",INT(AG92*0.0909090909090909),0)</f>
        <v>0</v>
      </c>
      <c r="FN92" s="341">
        <f t="shared" si="217"/>
        <v>0</v>
      </c>
      <c r="FO92" s="350">
        <f>IF(P91="課税事業者（一般課税）",INT(AP92*10/110)+INT(AQ92*10/110),0)</f>
        <v>0</v>
      </c>
      <c r="FP92" s="116">
        <f t="shared" si="171"/>
        <v>0</v>
      </c>
      <c r="FQ92" s="347">
        <f>IF(P91="課税事業者（一般課税）",INT(BA92*10/110),0)</f>
        <v>0</v>
      </c>
      <c r="FR92" s="93">
        <f t="shared" si="218"/>
        <v>0</v>
      </c>
      <c r="FS92" s="355">
        <f>IF(P91="課税事業者（一般課税）",INT(BL92*10/110),0)</f>
        <v>0</v>
      </c>
      <c r="FT92" s="104">
        <f t="shared" si="219"/>
        <v>0</v>
      </c>
      <c r="FU92" s="355">
        <f>IF(P91="課税事業者（一般課税）",INT(BV92*10/110),0)</f>
        <v>0</v>
      </c>
      <c r="FV92" s="116">
        <f t="shared" si="220"/>
        <v>0</v>
      </c>
      <c r="FW92" s="355">
        <f>IF(P91="課税事業者（一般課税）",INT(CF92*10/110),0)</f>
        <v>0</v>
      </c>
      <c r="FX92" s="104">
        <f t="shared" si="221"/>
        <v>0</v>
      </c>
      <c r="FY92" s="347">
        <f>IF(P91="課税事業者（一般課税）",INT(CT92*10/110)+INT(CU92*10/110),0)</f>
        <v>0</v>
      </c>
      <c r="FZ92" s="93">
        <f t="shared" si="172"/>
        <v>0</v>
      </c>
      <c r="GA92" s="355">
        <f>IF(P91="課税事業者（一般課税）",INT(DF92*10/110),0)</f>
        <v>0</v>
      </c>
      <c r="GB92" s="104">
        <f t="shared" si="222"/>
        <v>0</v>
      </c>
      <c r="GC92" s="354">
        <f>IF(P91="課税事業者（一般課税）",INT(DL92*10/110),0)</f>
        <v>0</v>
      </c>
      <c r="GD92" s="93">
        <f t="shared" si="223"/>
        <v>0</v>
      </c>
      <c r="GE92" s="355">
        <f>IF(P91="課税事業者（一般課税）",INT(DZ92*10/110),0)</f>
        <v>0</v>
      </c>
      <c r="GF92" s="116">
        <f t="shared" si="224"/>
        <v>0</v>
      </c>
      <c r="GG92" s="354">
        <f>IF(P91="課税事業者（一般課税）",INT(EJ92*10/110),0)</f>
        <v>0</v>
      </c>
      <c r="GH92" s="116">
        <f t="shared" si="225"/>
        <v>0</v>
      </c>
      <c r="GI92" s="114">
        <f t="shared" si="173"/>
        <v>0</v>
      </c>
      <c r="GJ92" s="93">
        <f t="shared" si="174"/>
        <v>0</v>
      </c>
      <c r="GK92" s="355">
        <f>IF(P91="課税事業者（一般課税）",INT(FC92*10/110),0)</f>
        <v>0</v>
      </c>
      <c r="GL92" s="139">
        <f t="shared" si="226"/>
        <v>0</v>
      </c>
      <c r="GM92" s="695"/>
    </row>
    <row r="93" spans="1:195" ht="20.100000000000001" customHeight="1">
      <c r="A93" s="667" t="str">
        <f t="shared" ref="A93" si="244">+A91</f>
        <v>北海道</v>
      </c>
      <c r="B93" s="521"/>
      <c r="C93" s="629">
        <f t="shared" si="228"/>
        <v>40</v>
      </c>
      <c r="D93" s="685"/>
      <c r="E93" s="317" t="s">
        <v>253</v>
      </c>
      <c r="F93" s="680"/>
      <c r="G93" s="767">
        <f>+'申請用入力(①本体) '!G93:G94</f>
        <v>0</v>
      </c>
      <c r="H93" s="697"/>
      <c r="I93" s="543"/>
      <c r="J93" s="698"/>
      <c r="K93" s="701"/>
      <c r="L93" s="683"/>
      <c r="M93" s="761"/>
      <c r="N93" s="448" t="e">
        <f t="shared" si="215"/>
        <v>#DIV/0!</v>
      </c>
      <c r="O93" s="689" t="str">
        <f>IF(L93="","",VLOOKUP(L93,'リスト（けさない）'!$Q$3:$R$29,2,0))</f>
        <v/>
      </c>
      <c r="P93" s="700"/>
      <c r="Q93" s="700"/>
      <c r="R93" s="473"/>
      <c r="S93" s="251" t="str">
        <f>IF(U93="","",VLOOKUP(L93,'リスト（けさない）'!$X$3:$Y$29,2,0))</f>
        <v/>
      </c>
      <c r="T93" s="243">
        <f t="shared" si="130"/>
        <v>0</v>
      </c>
      <c r="U93" s="255"/>
      <c r="V93" s="245">
        <f t="shared" si="205"/>
        <v>0</v>
      </c>
      <c r="W93" s="246"/>
      <c r="X93" s="247">
        <f t="shared" si="131"/>
        <v>0</v>
      </c>
      <c r="Y93" s="253">
        <f t="shared" si="206"/>
        <v>0</v>
      </c>
      <c r="Z93" s="332">
        <f>IF(Q93="初 年 度",Y93,0)</f>
        <v>0</v>
      </c>
      <c r="AA93" s="438">
        <f>IF(Q93="次 年 度",Y93,0)</f>
        <v>0</v>
      </c>
      <c r="AB93" s="476"/>
      <c r="AC93" s="124" t="s">
        <v>133</v>
      </c>
      <c r="AD93" s="243">
        <f t="shared" si="132"/>
        <v>0</v>
      </c>
      <c r="AE93" s="425"/>
      <c r="AF93" s="388"/>
      <c r="AG93" s="255"/>
      <c r="AH93" s="248">
        <f t="shared" si="133"/>
        <v>0</v>
      </c>
      <c r="AI93" s="339">
        <f>IF(AG93&gt;0,INT((AG93-FM93)/2),AF93-FM93)</f>
        <v>0</v>
      </c>
      <c r="AJ93" s="335">
        <f>IF(Q93="初 年 度",AI93,0)</f>
        <v>0</v>
      </c>
      <c r="AK93" s="336">
        <f>IF(Q93="次 年 度",AI93,0)</f>
        <v>0</v>
      </c>
      <c r="AL93" s="473"/>
      <c r="AM93" s="245" t="str">
        <f>IF(AO93="","",VLOOKUP(L93,'リスト（けさない）'!$AA$3:$AB$29,2,0))</f>
        <v/>
      </c>
      <c r="AN93" s="248">
        <f t="shared" si="134"/>
        <v>0</v>
      </c>
      <c r="AO93" s="425"/>
      <c r="AP93" s="257">
        <f t="shared" si="207"/>
        <v>0</v>
      </c>
      <c r="AQ93" s="255"/>
      <c r="AR93" s="258">
        <f t="shared" si="135"/>
        <v>0</v>
      </c>
      <c r="AS93" s="338">
        <f t="shared" si="234"/>
        <v>0</v>
      </c>
      <c r="AT93" s="332">
        <f>IF(Q93="初 年 度",AS93,0)</f>
        <v>0</v>
      </c>
      <c r="AU93" s="333">
        <f>IF(Q93="次 年 度",AS93,0)</f>
        <v>0</v>
      </c>
      <c r="AV93" s="476"/>
      <c r="AW93" s="124" t="s">
        <v>208</v>
      </c>
      <c r="AX93" s="248">
        <f t="shared" si="136"/>
        <v>0</v>
      </c>
      <c r="AY93" s="244"/>
      <c r="AZ93" s="369"/>
      <c r="BA93" s="255"/>
      <c r="BB93" s="254">
        <f t="shared" si="137"/>
        <v>0</v>
      </c>
      <c r="BC93" s="338">
        <f t="shared" si="229"/>
        <v>0</v>
      </c>
      <c r="BD93" s="332">
        <f>IF(Q93="初 年 度",BC93,0)</f>
        <v>0</v>
      </c>
      <c r="BE93" s="333">
        <f>IF(Q93="次 年 度",BC93,0)</f>
        <v>0</v>
      </c>
      <c r="BF93" s="476"/>
      <c r="BG93" s="124" t="s">
        <v>208</v>
      </c>
      <c r="BH93" s="248">
        <f t="shared" si="138"/>
        <v>0</v>
      </c>
      <c r="BI93" s="244"/>
      <c r="BJ93" s="369"/>
      <c r="BK93" s="255"/>
      <c r="BL93" s="248">
        <f t="shared" si="139"/>
        <v>0</v>
      </c>
      <c r="BM93" s="339">
        <f t="shared" si="235"/>
        <v>0</v>
      </c>
      <c r="BN93" s="335">
        <f>IF(Q93="初 年 度",BM93,0)</f>
        <v>0</v>
      </c>
      <c r="BO93" s="336">
        <f>IF(Q93="次 年 度",BM93,0)</f>
        <v>0</v>
      </c>
      <c r="BP93" s="476"/>
      <c r="BQ93" s="124" t="s">
        <v>208</v>
      </c>
      <c r="BR93" s="248">
        <f t="shared" si="140"/>
        <v>0</v>
      </c>
      <c r="BS93" s="244"/>
      <c r="BT93" s="369"/>
      <c r="BU93" s="88"/>
      <c r="BV93" s="95">
        <f t="shared" si="141"/>
        <v>0</v>
      </c>
      <c r="BW93" s="339">
        <f t="shared" si="236"/>
        <v>0</v>
      </c>
      <c r="BX93" s="335">
        <f>IF(Q93="初 年 度",BW93,0)</f>
        <v>0</v>
      </c>
      <c r="BY93" s="336">
        <f>IF(Q93="次 年 度",BW93,0)</f>
        <v>0</v>
      </c>
      <c r="BZ93" s="476"/>
      <c r="CA93" s="124" t="s">
        <v>208</v>
      </c>
      <c r="CB93" s="248">
        <f t="shared" si="142"/>
        <v>0</v>
      </c>
      <c r="CC93" s="244"/>
      <c r="CD93" s="369"/>
      <c r="CE93" s="255"/>
      <c r="CF93" s="254">
        <f t="shared" si="143"/>
        <v>0</v>
      </c>
      <c r="CG93" s="338">
        <f t="shared" si="230"/>
        <v>0</v>
      </c>
      <c r="CH93" s="332">
        <f>IF(Q93="初 年 度",CG93,0)</f>
        <v>0</v>
      </c>
      <c r="CI93" s="333">
        <f>IF(Q93="次 年 度",CG93,0)</f>
        <v>0</v>
      </c>
      <c r="CJ93" s="256">
        <f t="shared" si="144"/>
        <v>0</v>
      </c>
      <c r="CK93" s="245">
        <f t="shared" si="145"/>
        <v>0</v>
      </c>
      <c r="CL93" s="245">
        <f t="shared" si="146"/>
        <v>0</v>
      </c>
      <c r="CM93" s="247">
        <f t="shared" si="147"/>
        <v>0</v>
      </c>
      <c r="CN93" s="245">
        <f t="shared" si="148"/>
        <v>0</v>
      </c>
      <c r="CO93" s="266">
        <f t="shared" si="149"/>
        <v>0</v>
      </c>
      <c r="CP93" s="476"/>
      <c r="CQ93" s="245" t="str">
        <f>IF(CS93="","",VLOOKUP(L93,'リスト（けさない）'!$AD$3:$AE$29,2,0))</f>
        <v/>
      </c>
      <c r="CR93" s="243">
        <f t="shared" si="150"/>
        <v>0</v>
      </c>
      <c r="CS93" s="244"/>
      <c r="CT93" s="245">
        <f t="shared" si="151"/>
        <v>0</v>
      </c>
      <c r="CU93" s="255"/>
      <c r="CV93" s="245">
        <f t="shared" si="152"/>
        <v>0</v>
      </c>
      <c r="CW93" s="339">
        <f t="shared" si="237"/>
        <v>0</v>
      </c>
      <c r="CX93" s="335">
        <f>IF(Q93="初 年 度",CW93,0)</f>
        <v>0</v>
      </c>
      <c r="CY93" s="336">
        <f>IF(Q93="次 年 度",CW93,0)</f>
        <v>0</v>
      </c>
      <c r="CZ93" s="476"/>
      <c r="DA93" s="124" t="s">
        <v>133</v>
      </c>
      <c r="DB93" s="243">
        <f t="shared" si="153"/>
        <v>0</v>
      </c>
      <c r="DC93" s="244"/>
      <c r="DD93" s="369"/>
      <c r="DE93" s="255"/>
      <c r="DF93" s="254">
        <f t="shared" si="154"/>
        <v>0</v>
      </c>
      <c r="DG93" s="338">
        <f t="shared" si="231"/>
        <v>0</v>
      </c>
      <c r="DH93" s="332">
        <f>IF(Q93="初 年 度",DG93,0)</f>
        <v>0</v>
      </c>
      <c r="DI93" s="333">
        <f>IF(Q93="次 年 度",DG93,0)</f>
        <v>0</v>
      </c>
      <c r="DJ93" s="476"/>
      <c r="DK93" s="458" t="s">
        <v>133</v>
      </c>
      <c r="DL93" s="243">
        <f t="shared" si="155"/>
        <v>0</v>
      </c>
      <c r="DM93" s="244"/>
      <c r="DN93" s="369"/>
      <c r="DO93" s="255"/>
      <c r="DP93" s="248">
        <f t="shared" si="156"/>
        <v>0</v>
      </c>
      <c r="DQ93" s="339">
        <f t="shared" si="238"/>
        <v>0</v>
      </c>
      <c r="DR93" s="335">
        <f>IF(Q93="初 年 度",DQ93,0)</f>
        <v>0</v>
      </c>
      <c r="DS93" s="336">
        <f>IF(Q93="次 年 度",DQ93,0)</f>
        <v>0</v>
      </c>
      <c r="DT93" s="476"/>
      <c r="DU93" s="458" t="s">
        <v>133</v>
      </c>
      <c r="DV93" s="243">
        <f t="shared" si="157"/>
        <v>0</v>
      </c>
      <c r="DW93" s="244"/>
      <c r="DX93" s="369"/>
      <c r="DY93" s="255"/>
      <c r="DZ93" s="254">
        <f t="shared" si="158"/>
        <v>0</v>
      </c>
      <c r="EA93" s="338">
        <f t="shared" si="232"/>
        <v>0</v>
      </c>
      <c r="EB93" s="332">
        <f>IF(Q93="初 年 度",EA93,0)</f>
        <v>0</v>
      </c>
      <c r="EC93" s="333">
        <f>IF(Q93="次 年 度",EA93,0)</f>
        <v>0</v>
      </c>
      <c r="ED93" s="476"/>
      <c r="EE93" s="458" t="s">
        <v>133</v>
      </c>
      <c r="EF93" s="243">
        <f t="shared" si="159"/>
        <v>0</v>
      </c>
      <c r="EG93" s="244"/>
      <c r="EH93" s="369"/>
      <c r="EI93" s="255"/>
      <c r="EJ93" s="248">
        <f t="shared" si="160"/>
        <v>0</v>
      </c>
      <c r="EK93" s="339">
        <f t="shared" si="239"/>
        <v>0</v>
      </c>
      <c r="EL93" s="335">
        <f>IF(Q93="初 年 度",EK93,0)</f>
        <v>0</v>
      </c>
      <c r="EM93" s="336">
        <f>IF(Q93="次 年 度",EK93,0)</f>
        <v>0</v>
      </c>
      <c r="EN93" s="256">
        <f t="shared" si="161"/>
        <v>0</v>
      </c>
      <c r="EO93" s="247">
        <f t="shared" si="216"/>
        <v>0</v>
      </c>
      <c r="EP93" s="247">
        <f t="shared" si="162"/>
        <v>0</v>
      </c>
      <c r="EQ93" s="247">
        <f t="shared" si="163"/>
        <v>0</v>
      </c>
      <c r="ER93" s="247">
        <f t="shared" si="164"/>
        <v>0</v>
      </c>
      <c r="ES93" s="259">
        <f t="shared" si="165"/>
        <v>0</v>
      </c>
      <c r="ET93" s="272">
        <f t="shared" si="208"/>
        <v>0</v>
      </c>
      <c r="EU93" s="264">
        <f t="shared" si="209"/>
        <v>0</v>
      </c>
      <c r="EV93" s="247">
        <f t="shared" si="210"/>
        <v>0</v>
      </c>
      <c r="EW93" s="247">
        <f t="shared" si="211"/>
        <v>0</v>
      </c>
      <c r="EX93" s="251">
        <f t="shared" si="212"/>
        <v>0</v>
      </c>
      <c r="EY93" s="268">
        <f t="shared" si="213"/>
        <v>0</v>
      </c>
      <c r="EZ93" s="383">
        <f>IF(L93="ブルーベリー（普通栽培）",0,220)</f>
        <v>220</v>
      </c>
      <c r="FA93" s="247">
        <f>IF(L93="ブルーベリー（普通栽培）",0,T93+AD93+AN93)</f>
        <v>0</v>
      </c>
      <c r="FB93" s="247">
        <f>IF(L93="ブルーベリー（普通栽培）",0,U93+AE93+AO93)</f>
        <v>0</v>
      </c>
      <c r="FC93" s="253">
        <f t="shared" si="166"/>
        <v>0</v>
      </c>
      <c r="FD93" s="253">
        <f t="shared" si="128"/>
        <v>0</v>
      </c>
      <c r="FE93" s="247">
        <f>IF(Q93="初 年 度",FC93-GK93,0)</f>
        <v>0</v>
      </c>
      <c r="FF93" s="259">
        <f>IF(Q93="次 年 度",FC93-GK93,0)</f>
        <v>0</v>
      </c>
      <c r="FG93" s="135">
        <f t="shared" si="167"/>
        <v>0</v>
      </c>
      <c r="FH93" s="82">
        <f t="shared" si="168"/>
        <v>0</v>
      </c>
      <c r="FI93" s="82">
        <f t="shared" si="169"/>
        <v>0</v>
      </c>
      <c r="FJ93" s="129">
        <f t="shared" si="170"/>
        <v>0</v>
      </c>
      <c r="FK93" s="228">
        <f>IF(P93="課税事業者（一般課税）",INT(V93*10/110)+INT(W93*10/110),0)</f>
        <v>0</v>
      </c>
      <c r="FL93" s="277">
        <f t="shared" si="214"/>
        <v>0</v>
      </c>
      <c r="FM93" s="278">
        <f>IF(P93="課税事業者（一般課税）",INT(AG93*0.0909090909090909),0)</f>
        <v>0</v>
      </c>
      <c r="FN93" s="342">
        <f t="shared" si="217"/>
        <v>0</v>
      </c>
      <c r="FO93" s="232">
        <f>IF(P93="課税事業者（一般課税）",INT(AP93*10/110)+INT(AQ93*10/110),0)</f>
        <v>0</v>
      </c>
      <c r="FP93" s="281">
        <f t="shared" si="171"/>
        <v>0</v>
      </c>
      <c r="FQ93" s="340">
        <f>IF(P93="課税事業者（一般課税）",INT(BA93*10/110),0)</f>
        <v>0</v>
      </c>
      <c r="FR93" s="277">
        <f t="shared" si="218"/>
        <v>0</v>
      </c>
      <c r="FS93" s="230">
        <f>IF(P93="課税事業者（一般課税）",INT(BL93*10/110),0)</f>
        <v>0</v>
      </c>
      <c r="FT93" s="279">
        <f t="shared" si="219"/>
        <v>0</v>
      </c>
      <c r="FU93" s="230">
        <f>IF(P93="課税事業者（一般課税）",INT(BV93*10/110),0)</f>
        <v>0</v>
      </c>
      <c r="FV93" s="281">
        <f t="shared" si="220"/>
        <v>0</v>
      </c>
      <c r="FW93" s="230">
        <f>IF(P93="課税事業者（一般課税）",INT(CF93*10/110),0)</f>
        <v>0</v>
      </c>
      <c r="FX93" s="279">
        <f t="shared" si="221"/>
        <v>0</v>
      </c>
      <c r="FY93" s="340">
        <f>IF(P93="課税事業者（一般課税）",INT(CT93*10/110)+INT(CU93*10/110),0)</f>
        <v>0</v>
      </c>
      <c r="FZ93" s="277">
        <f t="shared" si="172"/>
        <v>0</v>
      </c>
      <c r="GA93" s="230">
        <f>IF(P93="課税事業者（一般課税）",INT(DF93*10/110),0)</f>
        <v>0</v>
      </c>
      <c r="GB93" s="279">
        <f t="shared" si="222"/>
        <v>0</v>
      </c>
      <c r="GC93" s="353">
        <f>IF(P93="課税事業者（一般課税）",INT(DP93*10/110),0)</f>
        <v>0</v>
      </c>
      <c r="GD93" s="277">
        <f t="shared" si="223"/>
        <v>0</v>
      </c>
      <c r="GE93" s="230">
        <f>IF(P93="課税事業者（一般課税）",INT(DZ93*10/110),0)</f>
        <v>0</v>
      </c>
      <c r="GF93" s="281">
        <f t="shared" si="224"/>
        <v>0</v>
      </c>
      <c r="GG93" s="353">
        <f>IF(P93="課税事業者（一般課税）",INT(EJ93*10/110),0)</f>
        <v>0</v>
      </c>
      <c r="GH93" s="281">
        <f t="shared" si="225"/>
        <v>0</v>
      </c>
      <c r="GI93" s="280">
        <f t="shared" si="173"/>
        <v>0</v>
      </c>
      <c r="GJ93" s="277">
        <f t="shared" si="174"/>
        <v>0</v>
      </c>
      <c r="GK93" s="230">
        <f>IF(P93="課税事業者（一般課税）",INT(FC93*10/110),0)</f>
        <v>0</v>
      </c>
      <c r="GL93" s="287">
        <f t="shared" si="226"/>
        <v>0</v>
      </c>
      <c r="GM93" s="694"/>
    </row>
    <row r="94" spans="1:195" ht="20.100000000000001" customHeight="1">
      <c r="A94" s="668"/>
      <c r="B94" s="522"/>
      <c r="C94" s="669"/>
      <c r="D94" s="673"/>
      <c r="E94" s="322" t="s">
        <v>135</v>
      </c>
      <c r="F94" s="675"/>
      <c r="G94" s="770"/>
      <c r="H94" s="497"/>
      <c r="I94" s="697"/>
      <c r="J94" s="699"/>
      <c r="K94" s="552"/>
      <c r="L94" s="541"/>
      <c r="M94" s="554"/>
      <c r="N94" s="447" t="e">
        <f t="shared" si="215"/>
        <v>#DIV/0!</v>
      </c>
      <c r="O94" s="690"/>
      <c r="P94" s="537"/>
      <c r="Q94" s="537"/>
      <c r="R94" s="89"/>
      <c r="S94" s="80" t="str">
        <f>IF(U94="","",VLOOKUP(L93,'リスト（けさない）'!$X$3:$Y$29,2,0))</f>
        <v/>
      </c>
      <c r="T94" s="74">
        <f t="shared" si="130"/>
        <v>0</v>
      </c>
      <c r="U94" s="89"/>
      <c r="V94" s="80">
        <f t="shared" si="205"/>
        <v>0</v>
      </c>
      <c r="W94" s="78"/>
      <c r="X94" s="83">
        <f t="shared" si="131"/>
        <v>0</v>
      </c>
      <c r="Y94" s="83">
        <f t="shared" si="206"/>
        <v>0</v>
      </c>
      <c r="Z94" s="394">
        <f>IF(Q93="初 年 度",Y94,0)</f>
        <v>0</v>
      </c>
      <c r="AA94" s="439">
        <f>IF(Q93="次 年 度",Y94,0)</f>
        <v>0</v>
      </c>
      <c r="AB94" s="477"/>
      <c r="AC94" s="125" t="s">
        <v>133</v>
      </c>
      <c r="AD94" s="74">
        <f t="shared" si="132"/>
        <v>0</v>
      </c>
      <c r="AE94" s="426"/>
      <c r="AF94" s="388"/>
      <c r="AG94" s="89"/>
      <c r="AH94" s="96">
        <f t="shared" si="133"/>
        <v>0</v>
      </c>
      <c r="AI94" s="96">
        <f>IF(AG93&gt;0,INT((AG94-FM94)/2),AF94-FM94)</f>
        <v>0</v>
      </c>
      <c r="AJ94" s="96">
        <f>IF(Q93="初 年 度",AI94,0)</f>
        <v>0</v>
      </c>
      <c r="AK94" s="99">
        <f>IF(Q93="次 年 度",AI94,0)</f>
        <v>0</v>
      </c>
      <c r="AL94" s="89"/>
      <c r="AM94" s="80" t="str">
        <f>IF(AO94="","",VLOOKUP(L93,'リスト（けさない）'!$AA$3:$AB$29,2,0))</f>
        <v/>
      </c>
      <c r="AN94" s="96">
        <f t="shared" si="134"/>
        <v>0</v>
      </c>
      <c r="AO94" s="426"/>
      <c r="AP94" s="107">
        <f t="shared" si="207"/>
        <v>0</v>
      </c>
      <c r="AQ94" s="89"/>
      <c r="AR94" s="111">
        <f t="shared" si="135"/>
        <v>0</v>
      </c>
      <c r="AS94" s="334">
        <f t="shared" si="234"/>
        <v>0</v>
      </c>
      <c r="AT94" s="334">
        <f>IF(Q93="初 年 度",AS94,0)</f>
        <v>0</v>
      </c>
      <c r="AU94" s="337">
        <f>IF(Q93="次 年 度",AS94,0)</f>
        <v>0</v>
      </c>
      <c r="AV94" s="477"/>
      <c r="AW94" s="125" t="s">
        <v>208</v>
      </c>
      <c r="AX94" s="96">
        <f t="shared" si="136"/>
        <v>0</v>
      </c>
      <c r="AY94" s="100"/>
      <c r="AZ94" s="370"/>
      <c r="BA94" s="89"/>
      <c r="BB94" s="96">
        <f t="shared" si="137"/>
        <v>0</v>
      </c>
      <c r="BC94" s="80">
        <f t="shared" si="229"/>
        <v>0</v>
      </c>
      <c r="BD94" s="83">
        <f>IF(Q93="初 年 度",BC94,0)</f>
        <v>0</v>
      </c>
      <c r="BE94" s="120">
        <f>IF(Q93="次 年 度",BC94,0)</f>
        <v>0</v>
      </c>
      <c r="BF94" s="477"/>
      <c r="BG94" s="125" t="s">
        <v>208</v>
      </c>
      <c r="BH94" s="96">
        <f t="shared" si="138"/>
        <v>0</v>
      </c>
      <c r="BI94" s="100"/>
      <c r="BJ94" s="370"/>
      <c r="BK94" s="89"/>
      <c r="BL94" s="96">
        <f t="shared" si="139"/>
        <v>0</v>
      </c>
      <c r="BM94" s="83">
        <f t="shared" si="235"/>
        <v>0</v>
      </c>
      <c r="BN94" s="83">
        <f>IF(Q93="初 年 度",BM94,0)</f>
        <v>0</v>
      </c>
      <c r="BO94" s="120">
        <f>IF(Q93="次 年 度",BM94,0)</f>
        <v>0</v>
      </c>
      <c r="BP94" s="477"/>
      <c r="BQ94" s="125" t="s">
        <v>208</v>
      </c>
      <c r="BR94" s="96">
        <f t="shared" si="140"/>
        <v>0</v>
      </c>
      <c r="BS94" s="100"/>
      <c r="BT94" s="370"/>
      <c r="BU94" s="89"/>
      <c r="BV94" s="96">
        <f t="shared" si="141"/>
        <v>0</v>
      </c>
      <c r="BW94" s="83">
        <f t="shared" si="236"/>
        <v>0</v>
      </c>
      <c r="BX94" s="83">
        <f>IF(Q93="初 年 度",BW94,0)</f>
        <v>0</v>
      </c>
      <c r="BY94" s="120">
        <f>IF(Q93="次 年 度",BW94,0)</f>
        <v>0</v>
      </c>
      <c r="BZ94" s="477"/>
      <c r="CA94" s="125" t="s">
        <v>228</v>
      </c>
      <c r="CB94" s="96">
        <f t="shared" si="142"/>
        <v>0</v>
      </c>
      <c r="CC94" s="100"/>
      <c r="CD94" s="370"/>
      <c r="CE94" s="89"/>
      <c r="CF94" s="96">
        <f t="shared" si="143"/>
        <v>0</v>
      </c>
      <c r="CG94" s="83">
        <f t="shared" si="230"/>
        <v>0</v>
      </c>
      <c r="CH94" s="83">
        <f>IF(Q93="初 年 度",CG94,0)</f>
        <v>0</v>
      </c>
      <c r="CI94" s="120">
        <f>IF(Q93="次 年 度",CG94,0)</f>
        <v>0</v>
      </c>
      <c r="CJ94" s="71">
        <f t="shared" si="144"/>
        <v>0</v>
      </c>
      <c r="CK94" s="80">
        <f t="shared" si="145"/>
        <v>0</v>
      </c>
      <c r="CL94" s="80">
        <f t="shared" si="146"/>
        <v>0</v>
      </c>
      <c r="CM94" s="83">
        <f t="shared" si="147"/>
        <v>0</v>
      </c>
      <c r="CN94" s="80">
        <f t="shared" si="148"/>
        <v>0</v>
      </c>
      <c r="CO94" s="130">
        <f t="shared" si="149"/>
        <v>0</v>
      </c>
      <c r="CP94" s="477"/>
      <c r="CQ94" s="80" t="str">
        <f>IF(CS94="","",VLOOKUP(L93,'リスト（けさない）'!$AD$3:$AE$29,2,0))</f>
        <v/>
      </c>
      <c r="CR94" s="74">
        <f t="shared" si="150"/>
        <v>0</v>
      </c>
      <c r="CS94" s="100"/>
      <c r="CT94" s="80">
        <f t="shared" si="151"/>
        <v>0</v>
      </c>
      <c r="CU94" s="89"/>
      <c r="CV94" s="80">
        <f t="shared" si="152"/>
        <v>0</v>
      </c>
      <c r="CW94" s="80">
        <f t="shared" si="237"/>
        <v>0</v>
      </c>
      <c r="CX94" s="83">
        <f>IF(Q93="初 年 度",CW94,0)</f>
        <v>0</v>
      </c>
      <c r="CY94" s="120">
        <f>IF(Q93="次 年 度",CW94,0)</f>
        <v>0</v>
      </c>
      <c r="CZ94" s="477"/>
      <c r="DA94" s="125" t="s">
        <v>133</v>
      </c>
      <c r="DB94" s="74">
        <f t="shared" si="153"/>
        <v>0</v>
      </c>
      <c r="DC94" s="100"/>
      <c r="DD94" s="370"/>
      <c r="DE94" s="89"/>
      <c r="DF94" s="96">
        <f t="shared" si="154"/>
        <v>0</v>
      </c>
      <c r="DG94" s="83">
        <f t="shared" si="231"/>
        <v>0</v>
      </c>
      <c r="DH94" s="83">
        <f>IF(Q93="初 年 度",DG94,0)</f>
        <v>0</v>
      </c>
      <c r="DI94" s="120">
        <f>IF(Q93="次 年 度",DG94,0)</f>
        <v>0</v>
      </c>
      <c r="DJ94" s="477"/>
      <c r="DK94" s="125" t="s">
        <v>133</v>
      </c>
      <c r="DL94" s="74">
        <f t="shared" si="155"/>
        <v>0</v>
      </c>
      <c r="DM94" s="100"/>
      <c r="DN94" s="370"/>
      <c r="DO94" s="89"/>
      <c r="DP94" s="96">
        <f t="shared" si="156"/>
        <v>0</v>
      </c>
      <c r="DQ94" s="83">
        <f t="shared" si="238"/>
        <v>0</v>
      </c>
      <c r="DR94" s="83">
        <f>IF(Q93="初 年 度",DQ94,0)</f>
        <v>0</v>
      </c>
      <c r="DS94" s="120">
        <f>IF(Q93="次 年 度",DQ94,0)</f>
        <v>0</v>
      </c>
      <c r="DT94" s="477"/>
      <c r="DU94" s="125" t="s">
        <v>133</v>
      </c>
      <c r="DV94" s="74">
        <f t="shared" si="157"/>
        <v>0</v>
      </c>
      <c r="DW94" s="100"/>
      <c r="DX94" s="370"/>
      <c r="DY94" s="89"/>
      <c r="DZ94" s="96">
        <f t="shared" si="158"/>
        <v>0</v>
      </c>
      <c r="EA94" s="83">
        <f t="shared" si="232"/>
        <v>0</v>
      </c>
      <c r="EB94" s="83">
        <f>IF(Q93="初 年 度",EA94,0)</f>
        <v>0</v>
      </c>
      <c r="EC94" s="120">
        <f>IF(Q93="次 年 度",EA94,0)</f>
        <v>0</v>
      </c>
      <c r="ED94" s="477"/>
      <c r="EE94" s="125" t="s">
        <v>133</v>
      </c>
      <c r="EF94" s="74">
        <f t="shared" si="159"/>
        <v>0</v>
      </c>
      <c r="EG94" s="100"/>
      <c r="EH94" s="370"/>
      <c r="EI94" s="89"/>
      <c r="EJ94" s="96">
        <f t="shared" si="160"/>
        <v>0</v>
      </c>
      <c r="EK94" s="83">
        <f t="shared" si="239"/>
        <v>0</v>
      </c>
      <c r="EL94" s="83">
        <f>IF(Q93="初 年 度",EK94,0)</f>
        <v>0</v>
      </c>
      <c r="EM94" s="120">
        <f>IF(Q93="次 年 度",EK94,0)</f>
        <v>0</v>
      </c>
      <c r="EN94" s="71">
        <f t="shared" si="161"/>
        <v>0</v>
      </c>
      <c r="EO94" s="83">
        <f t="shared" si="216"/>
        <v>0</v>
      </c>
      <c r="EP94" s="83">
        <f t="shared" si="162"/>
        <v>0</v>
      </c>
      <c r="EQ94" s="83">
        <f t="shared" si="163"/>
        <v>0</v>
      </c>
      <c r="ER94" s="83">
        <f t="shared" si="164"/>
        <v>0</v>
      </c>
      <c r="ES94" s="120">
        <f t="shared" si="165"/>
        <v>0</v>
      </c>
      <c r="ET94" s="136">
        <f t="shared" si="208"/>
        <v>0</v>
      </c>
      <c r="EU94" s="122">
        <f t="shared" si="209"/>
        <v>0</v>
      </c>
      <c r="EV94" s="83">
        <f t="shared" si="210"/>
        <v>0</v>
      </c>
      <c r="EW94" s="83">
        <f t="shared" si="211"/>
        <v>0</v>
      </c>
      <c r="EX94" s="83">
        <f t="shared" si="212"/>
        <v>0</v>
      </c>
      <c r="EY94" s="130">
        <f t="shared" si="213"/>
        <v>0</v>
      </c>
      <c r="EZ94" s="71">
        <f>IF(L93="ブルーベリー（普通栽培）",0,220)</f>
        <v>220</v>
      </c>
      <c r="FA94" s="80">
        <f>IF(L93="ブルーベリー（普通栽培）",0,T94+AD94+AN94)</f>
        <v>0</v>
      </c>
      <c r="FB94" s="83">
        <f>IF(L93="ブルーベリー（普通栽培）",0,U94+AE94+AO94)</f>
        <v>0</v>
      </c>
      <c r="FC94" s="83">
        <f t="shared" si="166"/>
        <v>0</v>
      </c>
      <c r="FD94" s="83">
        <f t="shared" si="128"/>
        <v>0</v>
      </c>
      <c r="FE94" s="117">
        <f>IF(Q93="初 年 度",FC94-GK94,0)</f>
        <v>0</v>
      </c>
      <c r="FF94" s="118">
        <f>IF(Q93="次 年 度",FC94-GK94,0)</f>
        <v>0</v>
      </c>
      <c r="FG94" s="136">
        <f t="shared" si="167"/>
        <v>0</v>
      </c>
      <c r="FH94" s="83">
        <f t="shared" si="168"/>
        <v>0</v>
      </c>
      <c r="FI94" s="83">
        <f t="shared" si="169"/>
        <v>0</v>
      </c>
      <c r="FJ94" s="130">
        <f t="shared" si="170"/>
        <v>0</v>
      </c>
      <c r="FK94" s="314">
        <f>IF(P93="課税事業者（一般課税）",INT(V94*10/110)+INT(W94*10/110),0)</f>
        <v>0</v>
      </c>
      <c r="FL94" s="92">
        <f t="shared" si="214"/>
        <v>0</v>
      </c>
      <c r="FM94" s="102">
        <f>IF(P93="課税事業者（一般課税）",INT(AG94*0.0909090909090909),0)</f>
        <v>0</v>
      </c>
      <c r="FN94" s="343">
        <f t="shared" si="217"/>
        <v>0</v>
      </c>
      <c r="FO94" s="350">
        <f>IF(P93="課税事業者（一般課税）",INT(AP94*10/110)+INT(AQ94*10/110),0)</f>
        <v>0</v>
      </c>
      <c r="FP94" s="115">
        <f t="shared" si="171"/>
        <v>0</v>
      </c>
      <c r="FQ94" s="347">
        <f>IF(P93="課税事業者（一般課税）",INT(BA94*10/110),0)</f>
        <v>0</v>
      </c>
      <c r="FR94" s="92">
        <f t="shared" si="218"/>
        <v>0</v>
      </c>
      <c r="FS94" s="355">
        <f>IF(P93="課税事業者（一般課税）",INT(BL94*10/110),0)</f>
        <v>0</v>
      </c>
      <c r="FT94" s="105">
        <f t="shared" si="219"/>
        <v>0</v>
      </c>
      <c r="FU94" s="355">
        <f>IF(P93="課税事業者（一般課税）",INT(BV94*10/110),0)</f>
        <v>0</v>
      </c>
      <c r="FV94" s="115">
        <f t="shared" si="220"/>
        <v>0</v>
      </c>
      <c r="FW94" s="355">
        <f>IF(P93="課税事業者（一般課税）",INT(CF94*10/110),0)</f>
        <v>0</v>
      </c>
      <c r="FX94" s="105">
        <f t="shared" si="221"/>
        <v>0</v>
      </c>
      <c r="FY94" s="347">
        <f>IF(P93="課税事業者（一般課税）",INT(CT94*10/110)+INT(CU94*10/110),0)</f>
        <v>0</v>
      </c>
      <c r="FZ94" s="92">
        <f t="shared" si="172"/>
        <v>0</v>
      </c>
      <c r="GA94" s="355">
        <f>IF(P93="課税事業者（一般課税）",INT(DF94*10/110),0)</f>
        <v>0</v>
      </c>
      <c r="GB94" s="105">
        <f t="shared" si="222"/>
        <v>0</v>
      </c>
      <c r="GC94" s="354">
        <f>IF(P93="課税事業者（一般課税）",INT(DL94*10/110),0)</f>
        <v>0</v>
      </c>
      <c r="GD94" s="92">
        <f t="shared" si="223"/>
        <v>0</v>
      </c>
      <c r="GE94" s="355">
        <f>IF(P93="課税事業者（一般課税）",INT(DZ94*10/110),0)</f>
        <v>0</v>
      </c>
      <c r="GF94" s="115">
        <f t="shared" si="224"/>
        <v>0</v>
      </c>
      <c r="GG94" s="354">
        <f>IF(P93="課税事業者（一般課税）",INT(EJ94*10/110),0)</f>
        <v>0</v>
      </c>
      <c r="GH94" s="115">
        <f t="shared" si="225"/>
        <v>0</v>
      </c>
      <c r="GI94" s="113">
        <f t="shared" si="173"/>
        <v>0</v>
      </c>
      <c r="GJ94" s="92">
        <f t="shared" si="174"/>
        <v>0</v>
      </c>
      <c r="GK94" s="355">
        <f>IF(P93="課税事業者（一般課税）",INT(FC94*10/110),0)</f>
        <v>0</v>
      </c>
      <c r="GL94" s="140">
        <f t="shared" si="226"/>
        <v>0</v>
      </c>
      <c r="GM94" s="695"/>
    </row>
    <row r="95" spans="1:195" ht="20.100000000000001" customHeight="1">
      <c r="A95" s="667" t="str">
        <f t="shared" ref="A95" si="245">+A93</f>
        <v>北海道</v>
      </c>
      <c r="B95" s="521"/>
      <c r="C95" s="629">
        <f t="shared" si="228"/>
        <v>41</v>
      </c>
      <c r="D95" s="685"/>
      <c r="E95" s="317" t="s">
        <v>253</v>
      </c>
      <c r="F95" s="680"/>
      <c r="G95" s="767">
        <f>+'申請用入力(①本体) '!G95:G96</f>
        <v>0</v>
      </c>
      <c r="H95" s="697"/>
      <c r="I95" s="543"/>
      <c r="J95" s="698"/>
      <c r="K95" s="701"/>
      <c r="L95" s="683"/>
      <c r="M95" s="761"/>
      <c r="N95" s="448" t="e">
        <f t="shared" si="215"/>
        <v>#DIV/0!</v>
      </c>
      <c r="O95" s="689" t="str">
        <f>IF(L95="","",VLOOKUP(L95,'リスト（けさない）'!$Q$3:$R$29,2,0))</f>
        <v/>
      </c>
      <c r="P95" s="700"/>
      <c r="Q95" s="700"/>
      <c r="R95" s="473"/>
      <c r="S95" s="251" t="str">
        <f>IF(U95="","",VLOOKUP(L95,'リスト（けさない）'!$X$3:$Y$29,2,0))</f>
        <v/>
      </c>
      <c r="T95" s="243">
        <f t="shared" si="130"/>
        <v>0</v>
      </c>
      <c r="U95" s="255"/>
      <c r="V95" s="245">
        <f t="shared" si="205"/>
        <v>0</v>
      </c>
      <c r="W95" s="246"/>
      <c r="X95" s="247">
        <f t="shared" si="131"/>
        <v>0</v>
      </c>
      <c r="Y95" s="253">
        <f t="shared" si="206"/>
        <v>0</v>
      </c>
      <c r="Z95" s="332">
        <f>IF(Q95="初 年 度",Y95,0)</f>
        <v>0</v>
      </c>
      <c r="AA95" s="438">
        <f>IF(Q95="次 年 度",Y95,0)</f>
        <v>0</v>
      </c>
      <c r="AB95" s="476"/>
      <c r="AC95" s="124" t="s">
        <v>208</v>
      </c>
      <c r="AD95" s="243">
        <f t="shared" si="132"/>
        <v>0</v>
      </c>
      <c r="AE95" s="425"/>
      <c r="AF95" s="388"/>
      <c r="AG95" s="255"/>
      <c r="AH95" s="248">
        <f t="shared" si="133"/>
        <v>0</v>
      </c>
      <c r="AI95" s="339">
        <f>IF(AG95&gt;0,INT((AG95-FM95)/2),AF95-FM95)</f>
        <v>0</v>
      </c>
      <c r="AJ95" s="335">
        <f>IF(Q95="初 年 度",AI95,0)</f>
        <v>0</v>
      </c>
      <c r="AK95" s="336">
        <f>IF(Q95="次 年 度",AI95,0)</f>
        <v>0</v>
      </c>
      <c r="AL95" s="473"/>
      <c r="AM95" s="245" t="str">
        <f>IF(AO95="","",VLOOKUP(L95,'リスト（けさない）'!$AA$3:$AB$29,2,0))</f>
        <v/>
      </c>
      <c r="AN95" s="248">
        <f t="shared" si="134"/>
        <v>0</v>
      </c>
      <c r="AO95" s="425"/>
      <c r="AP95" s="257">
        <f t="shared" si="207"/>
        <v>0</v>
      </c>
      <c r="AQ95" s="255"/>
      <c r="AR95" s="258">
        <f t="shared" si="135"/>
        <v>0</v>
      </c>
      <c r="AS95" s="338">
        <f t="shared" si="234"/>
        <v>0</v>
      </c>
      <c r="AT95" s="332">
        <f>IF(Q95="初 年 度",AS95,0)</f>
        <v>0</v>
      </c>
      <c r="AU95" s="333">
        <f>IF(Q95="次 年 度",AS95,0)</f>
        <v>0</v>
      </c>
      <c r="AV95" s="476"/>
      <c r="AW95" s="124" t="s">
        <v>208</v>
      </c>
      <c r="AX95" s="248">
        <f t="shared" si="136"/>
        <v>0</v>
      </c>
      <c r="AY95" s="244"/>
      <c r="AZ95" s="369"/>
      <c r="BA95" s="255"/>
      <c r="BB95" s="254">
        <f t="shared" si="137"/>
        <v>0</v>
      </c>
      <c r="BC95" s="338">
        <f t="shared" si="229"/>
        <v>0</v>
      </c>
      <c r="BD95" s="332">
        <f>IF(Q95="初 年 度",BC95,0)</f>
        <v>0</v>
      </c>
      <c r="BE95" s="333">
        <f>IF(Q95="次 年 度",BC95,0)</f>
        <v>0</v>
      </c>
      <c r="BF95" s="476"/>
      <c r="BG95" s="124" t="s">
        <v>208</v>
      </c>
      <c r="BH95" s="248">
        <f t="shared" si="138"/>
        <v>0</v>
      </c>
      <c r="BI95" s="244"/>
      <c r="BJ95" s="369"/>
      <c r="BK95" s="255"/>
      <c r="BL95" s="248">
        <f t="shared" si="139"/>
        <v>0</v>
      </c>
      <c r="BM95" s="339">
        <f t="shared" si="235"/>
        <v>0</v>
      </c>
      <c r="BN95" s="335">
        <f>IF(Q95="初 年 度",BM95,0)</f>
        <v>0</v>
      </c>
      <c r="BO95" s="336">
        <f>IF(Q95="次 年 度",BM95,0)</f>
        <v>0</v>
      </c>
      <c r="BP95" s="476"/>
      <c r="BQ95" s="124" t="s">
        <v>208</v>
      </c>
      <c r="BR95" s="248">
        <f t="shared" si="140"/>
        <v>0</v>
      </c>
      <c r="BS95" s="244"/>
      <c r="BT95" s="369"/>
      <c r="BU95" s="88"/>
      <c r="BV95" s="95">
        <f t="shared" si="141"/>
        <v>0</v>
      </c>
      <c r="BW95" s="339">
        <f t="shared" si="236"/>
        <v>0</v>
      </c>
      <c r="BX95" s="335">
        <f>IF(Q95="初 年 度",BW95,0)</f>
        <v>0</v>
      </c>
      <c r="BY95" s="336">
        <f>IF(Q95="次 年 度",BW95,0)</f>
        <v>0</v>
      </c>
      <c r="BZ95" s="476"/>
      <c r="CA95" s="124" t="s">
        <v>208</v>
      </c>
      <c r="CB95" s="248">
        <f t="shared" si="142"/>
        <v>0</v>
      </c>
      <c r="CC95" s="244"/>
      <c r="CD95" s="369"/>
      <c r="CE95" s="255"/>
      <c r="CF95" s="254">
        <f t="shared" si="143"/>
        <v>0</v>
      </c>
      <c r="CG95" s="338">
        <f t="shared" si="230"/>
        <v>0</v>
      </c>
      <c r="CH95" s="332">
        <f>IF(Q95="初 年 度",CG95,0)</f>
        <v>0</v>
      </c>
      <c r="CI95" s="333">
        <f>IF(Q95="次 年 度",CG95,0)</f>
        <v>0</v>
      </c>
      <c r="CJ95" s="242">
        <f t="shared" si="144"/>
        <v>0</v>
      </c>
      <c r="CK95" s="245">
        <f t="shared" si="145"/>
        <v>0</v>
      </c>
      <c r="CL95" s="245">
        <f t="shared" si="146"/>
        <v>0</v>
      </c>
      <c r="CM95" s="247">
        <f t="shared" si="147"/>
        <v>0</v>
      </c>
      <c r="CN95" s="245">
        <f t="shared" si="148"/>
        <v>0</v>
      </c>
      <c r="CO95" s="266">
        <f t="shared" si="149"/>
        <v>0</v>
      </c>
      <c r="CP95" s="476"/>
      <c r="CQ95" s="251" t="str">
        <f>IF(CS95="","",VLOOKUP(L95,'リスト（けさない）'!$AD$3:$AE$29,2,0))</f>
        <v/>
      </c>
      <c r="CR95" s="267">
        <f t="shared" si="150"/>
        <v>0</v>
      </c>
      <c r="CS95" s="244"/>
      <c r="CT95" s="245">
        <f t="shared" si="151"/>
        <v>0</v>
      </c>
      <c r="CU95" s="255"/>
      <c r="CV95" s="245">
        <f t="shared" si="152"/>
        <v>0</v>
      </c>
      <c r="CW95" s="339">
        <f t="shared" si="237"/>
        <v>0</v>
      </c>
      <c r="CX95" s="335">
        <f>IF(Q95="初 年 度",CW95,0)</f>
        <v>0</v>
      </c>
      <c r="CY95" s="336">
        <f>IF(Q95="次 年 度",CW95,0)</f>
        <v>0</v>
      </c>
      <c r="CZ95" s="476"/>
      <c r="DA95" s="124" t="s">
        <v>208</v>
      </c>
      <c r="DB95" s="267">
        <f t="shared" si="153"/>
        <v>0</v>
      </c>
      <c r="DC95" s="244"/>
      <c r="DD95" s="369"/>
      <c r="DE95" s="255"/>
      <c r="DF95" s="254">
        <f t="shared" si="154"/>
        <v>0</v>
      </c>
      <c r="DG95" s="338">
        <f t="shared" si="231"/>
        <v>0</v>
      </c>
      <c r="DH95" s="332">
        <f>IF(Q95="初 年 度",DG95,0)</f>
        <v>0</v>
      </c>
      <c r="DI95" s="333">
        <f>IF(Q95="次 年 度",DG95,0)</f>
        <v>0</v>
      </c>
      <c r="DJ95" s="476"/>
      <c r="DK95" s="458" t="s">
        <v>208</v>
      </c>
      <c r="DL95" s="267">
        <f t="shared" si="155"/>
        <v>0</v>
      </c>
      <c r="DM95" s="244"/>
      <c r="DN95" s="369"/>
      <c r="DO95" s="255"/>
      <c r="DP95" s="248">
        <f t="shared" si="156"/>
        <v>0</v>
      </c>
      <c r="DQ95" s="339">
        <f t="shared" si="238"/>
        <v>0</v>
      </c>
      <c r="DR95" s="335">
        <f>IF(Q95="初 年 度",DQ95,0)</f>
        <v>0</v>
      </c>
      <c r="DS95" s="336">
        <f>IF(Q95="次 年 度",DQ95,0)</f>
        <v>0</v>
      </c>
      <c r="DT95" s="476"/>
      <c r="DU95" s="458" t="s">
        <v>208</v>
      </c>
      <c r="DV95" s="267">
        <f t="shared" si="157"/>
        <v>0</v>
      </c>
      <c r="DW95" s="244"/>
      <c r="DX95" s="369"/>
      <c r="DY95" s="255"/>
      <c r="DZ95" s="254">
        <f t="shared" si="158"/>
        <v>0</v>
      </c>
      <c r="EA95" s="338">
        <f t="shared" si="232"/>
        <v>0</v>
      </c>
      <c r="EB95" s="332">
        <f>IF(Q95="初 年 度",EA95,0)</f>
        <v>0</v>
      </c>
      <c r="EC95" s="333">
        <f>IF(Q95="次 年 度",EA95,0)</f>
        <v>0</v>
      </c>
      <c r="ED95" s="476"/>
      <c r="EE95" s="458" t="s">
        <v>208</v>
      </c>
      <c r="EF95" s="267">
        <f t="shared" si="159"/>
        <v>0</v>
      </c>
      <c r="EG95" s="244"/>
      <c r="EH95" s="369"/>
      <c r="EI95" s="255"/>
      <c r="EJ95" s="248">
        <f t="shared" si="160"/>
        <v>0</v>
      </c>
      <c r="EK95" s="339">
        <f t="shared" si="239"/>
        <v>0</v>
      </c>
      <c r="EL95" s="335">
        <f>IF(Q95="初 年 度",EK95,0)</f>
        <v>0</v>
      </c>
      <c r="EM95" s="336">
        <f>IF(Q95="次 年 度",EK95,0)</f>
        <v>0</v>
      </c>
      <c r="EN95" s="256">
        <f t="shared" si="161"/>
        <v>0</v>
      </c>
      <c r="EO95" s="247">
        <f t="shared" si="216"/>
        <v>0</v>
      </c>
      <c r="EP95" s="247">
        <f t="shared" si="162"/>
        <v>0</v>
      </c>
      <c r="EQ95" s="247">
        <f t="shared" si="163"/>
        <v>0</v>
      </c>
      <c r="ER95" s="247">
        <f t="shared" si="164"/>
        <v>0</v>
      </c>
      <c r="ES95" s="259">
        <f t="shared" si="165"/>
        <v>0</v>
      </c>
      <c r="ET95" s="272">
        <f t="shared" si="208"/>
        <v>0</v>
      </c>
      <c r="EU95" s="264">
        <f t="shared" si="209"/>
        <v>0</v>
      </c>
      <c r="EV95" s="247">
        <f t="shared" si="210"/>
        <v>0</v>
      </c>
      <c r="EW95" s="247">
        <f t="shared" si="211"/>
        <v>0</v>
      </c>
      <c r="EX95" s="251">
        <f t="shared" si="212"/>
        <v>0</v>
      </c>
      <c r="EY95" s="268">
        <f t="shared" si="213"/>
        <v>0</v>
      </c>
      <c r="EZ95" s="383">
        <f>IF(L95="ブルーベリー（普通栽培）",0,220)</f>
        <v>220</v>
      </c>
      <c r="FA95" s="247">
        <f>IF(L95="ブルーベリー（普通栽培）",0,T95+AD95+AN95)</f>
        <v>0</v>
      </c>
      <c r="FB95" s="247">
        <f>IF(L95="ブルーベリー（普通栽培）",0,U95+AE95+AO95)</f>
        <v>0</v>
      </c>
      <c r="FC95" s="253">
        <f t="shared" si="166"/>
        <v>0</v>
      </c>
      <c r="FD95" s="247">
        <f t="shared" si="128"/>
        <v>0</v>
      </c>
      <c r="FE95" s="247">
        <f>IF(Q95="初 年 度",FC95-GK95,0)</f>
        <v>0</v>
      </c>
      <c r="FF95" s="259">
        <f>IF(Q95="次 年 度",FC95-GK95,0)</f>
        <v>0</v>
      </c>
      <c r="FG95" s="135">
        <f t="shared" si="167"/>
        <v>0</v>
      </c>
      <c r="FH95" s="82">
        <f t="shared" si="168"/>
        <v>0</v>
      </c>
      <c r="FI95" s="82">
        <f t="shared" si="169"/>
        <v>0</v>
      </c>
      <c r="FJ95" s="129">
        <f t="shared" si="170"/>
        <v>0</v>
      </c>
      <c r="FK95" s="228">
        <f>IF(P95="課税事業者（一般課税）",INT(V95*10/110)+INT(W95*10/110),0)</f>
        <v>0</v>
      </c>
      <c r="FL95" s="277">
        <f t="shared" si="214"/>
        <v>0</v>
      </c>
      <c r="FM95" s="278">
        <f>IF(P95="課税事業者（一般課税）",INT(AG95*0.0909090909090909),0)</f>
        <v>0</v>
      </c>
      <c r="FN95" s="342">
        <f t="shared" si="217"/>
        <v>0</v>
      </c>
      <c r="FO95" s="232">
        <f>IF(P95="課税事業者（一般課税）",INT(AP95*10/110)+INT(AQ95*10/110),0)</f>
        <v>0</v>
      </c>
      <c r="FP95" s="281">
        <f t="shared" si="171"/>
        <v>0</v>
      </c>
      <c r="FQ95" s="340">
        <f>IF(P95="課税事業者（一般課税）",INT(BA95*10/110),0)</f>
        <v>0</v>
      </c>
      <c r="FR95" s="277">
        <f t="shared" si="218"/>
        <v>0</v>
      </c>
      <c r="FS95" s="230">
        <f>IF(P95="課税事業者（一般課税）",INT(BL95*10/110),0)</f>
        <v>0</v>
      </c>
      <c r="FT95" s="281">
        <f t="shared" si="219"/>
        <v>0</v>
      </c>
      <c r="FU95" s="230">
        <f>IF(P95="課税事業者（一般課税）",INT(BV95*10/110),0)</f>
        <v>0</v>
      </c>
      <c r="FV95" s="281">
        <f t="shared" si="220"/>
        <v>0</v>
      </c>
      <c r="FW95" s="230">
        <f>IF(P95="課税事業者（一般課税）",INT(CF95*10/110),0)</f>
        <v>0</v>
      </c>
      <c r="FX95" s="279">
        <f t="shared" si="221"/>
        <v>0</v>
      </c>
      <c r="FY95" s="340">
        <f>IF(P95="課税事業者（一般課税）",INT(CT95*10/110)+INT(CU95*10/110),0)</f>
        <v>0</v>
      </c>
      <c r="FZ95" s="277">
        <f t="shared" si="172"/>
        <v>0</v>
      </c>
      <c r="GA95" s="230">
        <f>IF(P95="課税事業者（一般課税）",INT(DF95*10/110),0)</f>
        <v>0</v>
      </c>
      <c r="GB95" s="279">
        <f t="shared" si="222"/>
        <v>0</v>
      </c>
      <c r="GC95" s="353">
        <f>IF(P95="課税事業者（一般課税）",INT(DP95*10/110),0)</f>
        <v>0</v>
      </c>
      <c r="GD95" s="277">
        <f t="shared" si="223"/>
        <v>0</v>
      </c>
      <c r="GE95" s="230">
        <f>IF(P95="課税事業者（一般課税）",INT(DZ95*10/110),0)</f>
        <v>0</v>
      </c>
      <c r="GF95" s="281">
        <f t="shared" si="224"/>
        <v>0</v>
      </c>
      <c r="GG95" s="353">
        <f>IF(P95="課税事業者（一般課税）",INT(EJ95*10/110),0)</f>
        <v>0</v>
      </c>
      <c r="GH95" s="281">
        <f t="shared" si="225"/>
        <v>0</v>
      </c>
      <c r="GI95" s="280">
        <f t="shared" si="173"/>
        <v>0</v>
      </c>
      <c r="GJ95" s="277">
        <f t="shared" si="174"/>
        <v>0</v>
      </c>
      <c r="GK95" s="230">
        <f>IF(P95="課税事業者（一般課税）",INT(FC95*10/110),0)</f>
        <v>0</v>
      </c>
      <c r="GL95" s="287">
        <f t="shared" si="226"/>
        <v>0</v>
      </c>
      <c r="GM95" s="694"/>
    </row>
    <row r="96" spans="1:195" ht="20.100000000000001" customHeight="1">
      <c r="A96" s="668"/>
      <c r="B96" s="522"/>
      <c r="C96" s="669"/>
      <c r="D96" s="673"/>
      <c r="E96" s="320" t="s">
        <v>135</v>
      </c>
      <c r="F96" s="675"/>
      <c r="G96" s="770"/>
      <c r="H96" s="497"/>
      <c r="I96" s="697"/>
      <c r="J96" s="699"/>
      <c r="K96" s="552"/>
      <c r="L96" s="541"/>
      <c r="M96" s="554"/>
      <c r="N96" s="447" t="e">
        <f t="shared" si="215"/>
        <v>#DIV/0!</v>
      </c>
      <c r="O96" s="690"/>
      <c r="P96" s="537"/>
      <c r="Q96" s="537"/>
      <c r="R96" s="89"/>
      <c r="S96" s="80" t="str">
        <f>IF(U96="","",VLOOKUP(L95,'リスト（けさない）'!$X$3:$Y$29,2,0))</f>
        <v/>
      </c>
      <c r="T96" s="74">
        <f t="shared" si="130"/>
        <v>0</v>
      </c>
      <c r="U96" s="89"/>
      <c r="V96" s="80">
        <f t="shared" si="205"/>
        <v>0</v>
      </c>
      <c r="W96" s="78"/>
      <c r="X96" s="83">
        <f t="shared" si="131"/>
        <v>0</v>
      </c>
      <c r="Y96" s="83">
        <f t="shared" si="206"/>
        <v>0</v>
      </c>
      <c r="Z96" s="394">
        <f>IF(Q95="初 年 度",Y96,0)</f>
        <v>0</v>
      </c>
      <c r="AA96" s="439">
        <f>IF(Q95="次 年 度",Y96,0)</f>
        <v>0</v>
      </c>
      <c r="AB96" s="477"/>
      <c r="AC96" s="125" t="s">
        <v>208</v>
      </c>
      <c r="AD96" s="74">
        <f t="shared" si="132"/>
        <v>0</v>
      </c>
      <c r="AE96" s="426"/>
      <c r="AF96" s="388"/>
      <c r="AG96" s="89"/>
      <c r="AH96" s="96">
        <f t="shared" si="133"/>
        <v>0</v>
      </c>
      <c r="AI96" s="96">
        <f>IF(AG95&gt;0,INT((AG96-FM96)/2),AF96-FM96)</f>
        <v>0</v>
      </c>
      <c r="AJ96" s="96">
        <f>IF(Q95="初 年 度",AI96,0)</f>
        <v>0</v>
      </c>
      <c r="AK96" s="99">
        <f>IF(Q95="次 年 度",AI96,0)</f>
        <v>0</v>
      </c>
      <c r="AL96" s="89"/>
      <c r="AM96" s="80" t="str">
        <f>IF(AO96="","",VLOOKUP(L95,'リスト（けさない）'!$AA$3:$AB$29,2,0))</f>
        <v/>
      </c>
      <c r="AN96" s="96">
        <f t="shared" si="134"/>
        <v>0</v>
      </c>
      <c r="AO96" s="426"/>
      <c r="AP96" s="107">
        <f t="shared" si="207"/>
        <v>0</v>
      </c>
      <c r="AQ96" s="89"/>
      <c r="AR96" s="111">
        <f t="shared" si="135"/>
        <v>0</v>
      </c>
      <c r="AS96" s="334">
        <f t="shared" si="234"/>
        <v>0</v>
      </c>
      <c r="AT96" s="334">
        <f>IF(Q95="初 年 度",AS96,0)</f>
        <v>0</v>
      </c>
      <c r="AU96" s="337">
        <f>IF(Q95="次 年 度",AS96,0)</f>
        <v>0</v>
      </c>
      <c r="AV96" s="477"/>
      <c r="AW96" s="125" t="s">
        <v>208</v>
      </c>
      <c r="AX96" s="96">
        <f t="shared" si="136"/>
        <v>0</v>
      </c>
      <c r="AY96" s="100"/>
      <c r="AZ96" s="370"/>
      <c r="BA96" s="89"/>
      <c r="BB96" s="96">
        <f t="shared" si="137"/>
        <v>0</v>
      </c>
      <c r="BC96" s="80">
        <f t="shared" si="229"/>
        <v>0</v>
      </c>
      <c r="BD96" s="83">
        <f>IF(Q95="初 年 度",BC96,0)</f>
        <v>0</v>
      </c>
      <c r="BE96" s="120">
        <f>IF(Q95="次 年 度",BC96,0)</f>
        <v>0</v>
      </c>
      <c r="BF96" s="477"/>
      <c r="BG96" s="125" t="s">
        <v>208</v>
      </c>
      <c r="BH96" s="96">
        <f t="shared" si="138"/>
        <v>0</v>
      </c>
      <c r="BI96" s="100"/>
      <c r="BJ96" s="370"/>
      <c r="BK96" s="89"/>
      <c r="BL96" s="96">
        <f t="shared" si="139"/>
        <v>0</v>
      </c>
      <c r="BM96" s="83">
        <f t="shared" si="235"/>
        <v>0</v>
      </c>
      <c r="BN96" s="83">
        <f>IF(Q95="初 年 度",BM96,0)</f>
        <v>0</v>
      </c>
      <c r="BO96" s="120">
        <f>IF(Q95="次 年 度",BM96,0)</f>
        <v>0</v>
      </c>
      <c r="BP96" s="477"/>
      <c r="BQ96" s="125" t="s">
        <v>208</v>
      </c>
      <c r="BR96" s="96">
        <f t="shared" si="140"/>
        <v>0</v>
      </c>
      <c r="BS96" s="100"/>
      <c r="BT96" s="370"/>
      <c r="BU96" s="89"/>
      <c r="BV96" s="96">
        <f t="shared" si="141"/>
        <v>0</v>
      </c>
      <c r="BW96" s="83">
        <f t="shared" si="236"/>
        <v>0</v>
      </c>
      <c r="BX96" s="83">
        <f>IF(Q95="初 年 度",BW96,0)</f>
        <v>0</v>
      </c>
      <c r="BY96" s="120">
        <f>IF(Q95="次 年 度",BW96,0)</f>
        <v>0</v>
      </c>
      <c r="BZ96" s="477"/>
      <c r="CA96" s="125" t="s">
        <v>208</v>
      </c>
      <c r="CB96" s="96">
        <f t="shared" si="142"/>
        <v>0</v>
      </c>
      <c r="CC96" s="100"/>
      <c r="CD96" s="370"/>
      <c r="CE96" s="89"/>
      <c r="CF96" s="96">
        <f t="shared" si="143"/>
        <v>0</v>
      </c>
      <c r="CG96" s="83">
        <f t="shared" si="230"/>
        <v>0</v>
      </c>
      <c r="CH96" s="83">
        <f>IF(Q95="初 年 度",CG96,0)</f>
        <v>0</v>
      </c>
      <c r="CI96" s="120">
        <f>IF(Q95="次 年 度",CG96,0)</f>
        <v>0</v>
      </c>
      <c r="CJ96" s="71">
        <f t="shared" si="144"/>
        <v>0</v>
      </c>
      <c r="CK96" s="80">
        <f t="shared" si="145"/>
        <v>0</v>
      </c>
      <c r="CL96" s="80">
        <f t="shared" si="146"/>
        <v>0</v>
      </c>
      <c r="CM96" s="83">
        <f t="shared" si="147"/>
        <v>0</v>
      </c>
      <c r="CN96" s="80">
        <f t="shared" si="148"/>
        <v>0</v>
      </c>
      <c r="CO96" s="130">
        <f t="shared" si="149"/>
        <v>0</v>
      </c>
      <c r="CP96" s="477"/>
      <c r="CQ96" s="81" t="str">
        <f>IF(CS96="","",VLOOKUP(L95,'リスト（けさない）'!$AD$3:$AE$29,2,0))</f>
        <v/>
      </c>
      <c r="CR96" s="74">
        <f t="shared" si="150"/>
        <v>0</v>
      </c>
      <c r="CS96" s="100"/>
      <c r="CT96" s="80">
        <f t="shared" si="151"/>
        <v>0</v>
      </c>
      <c r="CU96" s="89"/>
      <c r="CV96" s="80">
        <f t="shared" si="152"/>
        <v>0</v>
      </c>
      <c r="CW96" s="80">
        <f t="shared" si="237"/>
        <v>0</v>
      </c>
      <c r="CX96" s="83">
        <f>IF(Q95="初 年 度",CW96,0)</f>
        <v>0</v>
      </c>
      <c r="CY96" s="120">
        <f>IF(Q95="次 年 度",CW96,0)</f>
        <v>0</v>
      </c>
      <c r="CZ96" s="477"/>
      <c r="DA96" s="125" t="s">
        <v>208</v>
      </c>
      <c r="DB96" s="74">
        <f t="shared" si="153"/>
        <v>0</v>
      </c>
      <c r="DC96" s="100"/>
      <c r="DD96" s="370"/>
      <c r="DE96" s="89"/>
      <c r="DF96" s="96">
        <f t="shared" si="154"/>
        <v>0</v>
      </c>
      <c r="DG96" s="83">
        <f t="shared" si="231"/>
        <v>0</v>
      </c>
      <c r="DH96" s="83">
        <f>IF(Q95="初 年 度",DG96,0)</f>
        <v>0</v>
      </c>
      <c r="DI96" s="120">
        <f>IF(Q95="次 年 度",DG96,0)</f>
        <v>0</v>
      </c>
      <c r="DJ96" s="477"/>
      <c r="DK96" s="125" t="s">
        <v>208</v>
      </c>
      <c r="DL96" s="74">
        <f t="shared" si="155"/>
        <v>0</v>
      </c>
      <c r="DM96" s="100"/>
      <c r="DN96" s="370"/>
      <c r="DO96" s="89"/>
      <c r="DP96" s="96">
        <f t="shared" si="156"/>
        <v>0</v>
      </c>
      <c r="DQ96" s="83">
        <f t="shared" si="238"/>
        <v>0</v>
      </c>
      <c r="DR96" s="83">
        <f>IF(Q95="初 年 度",DQ96,0)</f>
        <v>0</v>
      </c>
      <c r="DS96" s="120">
        <f>IF(Q95="次 年 度",DQ96,0)</f>
        <v>0</v>
      </c>
      <c r="DT96" s="477"/>
      <c r="DU96" s="125" t="s">
        <v>208</v>
      </c>
      <c r="DV96" s="74">
        <f t="shared" si="157"/>
        <v>0</v>
      </c>
      <c r="DW96" s="100"/>
      <c r="DX96" s="370"/>
      <c r="DY96" s="89"/>
      <c r="DZ96" s="96">
        <f t="shared" si="158"/>
        <v>0</v>
      </c>
      <c r="EA96" s="83">
        <f t="shared" si="232"/>
        <v>0</v>
      </c>
      <c r="EB96" s="83">
        <f>IF(Q95="初 年 度",EA96,0)</f>
        <v>0</v>
      </c>
      <c r="EC96" s="120">
        <f>IF(Q95="次 年 度",EA96,0)</f>
        <v>0</v>
      </c>
      <c r="ED96" s="477"/>
      <c r="EE96" s="125" t="s">
        <v>208</v>
      </c>
      <c r="EF96" s="74">
        <f t="shared" si="159"/>
        <v>0</v>
      </c>
      <c r="EG96" s="100"/>
      <c r="EH96" s="370"/>
      <c r="EI96" s="89"/>
      <c r="EJ96" s="96">
        <f t="shared" si="160"/>
        <v>0</v>
      </c>
      <c r="EK96" s="83">
        <f t="shared" si="239"/>
        <v>0</v>
      </c>
      <c r="EL96" s="83">
        <f>IF(Q95="初 年 度",EK96,0)</f>
        <v>0</v>
      </c>
      <c r="EM96" s="120">
        <f>IF(Q95="次 年 度",EK96,0)</f>
        <v>0</v>
      </c>
      <c r="EN96" s="71">
        <f t="shared" si="161"/>
        <v>0</v>
      </c>
      <c r="EO96" s="83">
        <f t="shared" si="216"/>
        <v>0</v>
      </c>
      <c r="EP96" s="83">
        <f t="shared" si="162"/>
        <v>0</v>
      </c>
      <c r="EQ96" s="83">
        <f t="shared" si="163"/>
        <v>0</v>
      </c>
      <c r="ER96" s="83">
        <f t="shared" si="164"/>
        <v>0</v>
      </c>
      <c r="ES96" s="120">
        <f t="shared" si="165"/>
        <v>0</v>
      </c>
      <c r="ET96" s="136">
        <f t="shared" si="208"/>
        <v>0</v>
      </c>
      <c r="EU96" s="122">
        <f t="shared" si="209"/>
        <v>0</v>
      </c>
      <c r="EV96" s="83">
        <f t="shared" si="210"/>
        <v>0</v>
      </c>
      <c r="EW96" s="83">
        <f t="shared" si="211"/>
        <v>0</v>
      </c>
      <c r="EX96" s="83">
        <f t="shared" si="212"/>
        <v>0</v>
      </c>
      <c r="EY96" s="130">
        <f t="shared" si="213"/>
        <v>0</v>
      </c>
      <c r="EZ96" s="71">
        <f>IF(L95="ブルーベリー（普通栽培）",0,220)</f>
        <v>220</v>
      </c>
      <c r="FA96" s="80">
        <f>IF(L95="ブルーベリー（普通栽培）",0,T96+AD96+AN96)</f>
        <v>0</v>
      </c>
      <c r="FB96" s="83">
        <f>IF(L95="ブルーベリー（普通栽培）",0,U96+AE96+AO96)</f>
        <v>0</v>
      </c>
      <c r="FC96" s="83">
        <f t="shared" si="166"/>
        <v>0</v>
      </c>
      <c r="FD96" s="83">
        <f t="shared" si="128"/>
        <v>0</v>
      </c>
      <c r="FE96" s="83">
        <f>IF(Q95="初 年 度",FC96-GK96,0)</f>
        <v>0</v>
      </c>
      <c r="FF96" s="120">
        <f>IF(Q95="次 年 度",FC96-GK96,0)</f>
        <v>0</v>
      </c>
      <c r="FG96" s="71">
        <f t="shared" si="167"/>
        <v>0</v>
      </c>
      <c r="FH96" s="83">
        <f t="shared" si="168"/>
        <v>0</v>
      </c>
      <c r="FI96" s="83">
        <f t="shared" si="169"/>
        <v>0</v>
      </c>
      <c r="FJ96" s="130">
        <f t="shared" si="170"/>
        <v>0</v>
      </c>
      <c r="FK96" s="314">
        <f>IF(P95="課税事業者（一般課税）",INT(V96*10/110)+INT(W96*10/110),0)</f>
        <v>0</v>
      </c>
      <c r="FL96" s="92">
        <f t="shared" si="214"/>
        <v>0</v>
      </c>
      <c r="FM96" s="102">
        <f>IF(P95="課税事業者（一般課税）",INT(AG96*0.0909090909090909),0)</f>
        <v>0</v>
      </c>
      <c r="FN96" s="343">
        <f t="shared" si="217"/>
        <v>0</v>
      </c>
      <c r="FO96" s="350">
        <f>IF(P95="課税事業者（一般課税）",INT(AP96*10/110)+INT(AQ96*10/110),0)</f>
        <v>0</v>
      </c>
      <c r="FP96" s="115">
        <f t="shared" si="171"/>
        <v>0</v>
      </c>
      <c r="FQ96" s="347">
        <f>IF(P95="課税事業者（一般課税）",INT(BA96*10/110),0)</f>
        <v>0</v>
      </c>
      <c r="FR96" s="92">
        <f t="shared" si="218"/>
        <v>0</v>
      </c>
      <c r="FS96" s="355">
        <f>IF(P95="課税事業者（一般課税）",INT(BL96*10/110),0)</f>
        <v>0</v>
      </c>
      <c r="FT96" s="105">
        <f t="shared" si="219"/>
        <v>0</v>
      </c>
      <c r="FU96" s="355">
        <f>IF(P95="課税事業者（一般課税）",INT(BV96*10/110),0)</f>
        <v>0</v>
      </c>
      <c r="FV96" s="115">
        <f t="shared" si="220"/>
        <v>0</v>
      </c>
      <c r="FW96" s="355">
        <f>IF(P95="課税事業者（一般課税）",INT(CF96*10/110),0)</f>
        <v>0</v>
      </c>
      <c r="FX96" s="105">
        <f t="shared" si="221"/>
        <v>0</v>
      </c>
      <c r="FY96" s="347">
        <f>IF(P95="課税事業者（一般課税）",INT(CT96*10/110)+INT(CU96*10/110),0)</f>
        <v>0</v>
      </c>
      <c r="FZ96" s="92">
        <f t="shared" si="172"/>
        <v>0</v>
      </c>
      <c r="GA96" s="355">
        <f>IF(P95="課税事業者（一般課税）",INT(DF96*10/110),0)</f>
        <v>0</v>
      </c>
      <c r="GB96" s="105">
        <f t="shared" si="222"/>
        <v>0</v>
      </c>
      <c r="GC96" s="354">
        <f>IF(P95="課税事業者（一般課税）",INT(DL96*10/110),0)</f>
        <v>0</v>
      </c>
      <c r="GD96" s="92">
        <f t="shared" si="223"/>
        <v>0</v>
      </c>
      <c r="GE96" s="355">
        <f>IF(P95="課税事業者（一般課税）",INT(DZ96*10/110),0)</f>
        <v>0</v>
      </c>
      <c r="GF96" s="115">
        <f t="shared" si="224"/>
        <v>0</v>
      </c>
      <c r="GG96" s="354">
        <f>IF(P95="課税事業者（一般課税）",INT(EJ96*10/110),0)</f>
        <v>0</v>
      </c>
      <c r="GH96" s="115">
        <f t="shared" si="225"/>
        <v>0</v>
      </c>
      <c r="GI96" s="113">
        <f t="shared" si="173"/>
        <v>0</v>
      </c>
      <c r="GJ96" s="92">
        <f t="shared" si="174"/>
        <v>0</v>
      </c>
      <c r="GK96" s="355">
        <f>IF(P95="課税事業者（一般課税）",INT(FC96*10/110),0)</f>
        <v>0</v>
      </c>
      <c r="GL96" s="140">
        <f t="shared" si="226"/>
        <v>0</v>
      </c>
      <c r="GM96" s="695"/>
    </row>
    <row r="97" spans="1:195" ht="20.100000000000001" customHeight="1">
      <c r="A97" s="667" t="str">
        <f t="shared" ref="A97" si="246">+A95</f>
        <v>北海道</v>
      </c>
      <c r="B97" s="521"/>
      <c r="C97" s="629">
        <f t="shared" si="228"/>
        <v>42</v>
      </c>
      <c r="D97" s="685"/>
      <c r="E97" s="317" t="s">
        <v>253</v>
      </c>
      <c r="F97" s="680"/>
      <c r="G97" s="767">
        <f>+'申請用入力(①本体) '!G97:G98</f>
        <v>0</v>
      </c>
      <c r="H97" s="697"/>
      <c r="I97" s="543"/>
      <c r="J97" s="698"/>
      <c r="K97" s="701"/>
      <c r="L97" s="683"/>
      <c r="M97" s="761"/>
      <c r="N97" s="448" t="e">
        <f t="shared" si="215"/>
        <v>#DIV/0!</v>
      </c>
      <c r="O97" s="689" t="str">
        <f>IF(L97="","",VLOOKUP(L97,'リスト（けさない）'!$Q$3:$R$29,2,0))</f>
        <v/>
      </c>
      <c r="P97" s="700"/>
      <c r="Q97" s="700"/>
      <c r="R97" s="460"/>
      <c r="S97" s="251" t="str">
        <f>IF(U97="","",VLOOKUP(L97,'リスト（けさない）'!$X$3:$Y$29,2,0))</f>
        <v/>
      </c>
      <c r="T97" s="249">
        <f t="shared" si="130"/>
        <v>0</v>
      </c>
      <c r="U97" s="260"/>
      <c r="V97" s="251">
        <f t="shared" si="205"/>
        <v>0</v>
      </c>
      <c r="W97" s="252"/>
      <c r="X97" s="253">
        <f t="shared" si="131"/>
        <v>0</v>
      </c>
      <c r="Y97" s="253">
        <f t="shared" si="206"/>
        <v>0</v>
      </c>
      <c r="Z97" s="332">
        <f>IF(Q97="初 年 度",Y97,0)</f>
        <v>0</v>
      </c>
      <c r="AA97" s="438">
        <f>IF(Q97="次 年 度",Y97,0)</f>
        <v>0</v>
      </c>
      <c r="AB97" s="478"/>
      <c r="AC97" s="73" t="s">
        <v>208</v>
      </c>
      <c r="AD97" s="249">
        <f t="shared" si="132"/>
        <v>0</v>
      </c>
      <c r="AE97" s="427"/>
      <c r="AF97" s="388"/>
      <c r="AG97" s="260"/>
      <c r="AH97" s="254">
        <f t="shared" si="133"/>
        <v>0</v>
      </c>
      <c r="AI97" s="339">
        <f>IF(AG97&gt;0,INT((AG97-FM97)/2),AF97-FM97)</f>
        <v>0</v>
      </c>
      <c r="AJ97" s="335">
        <f>IF(Q97="初 年 度",AI97,0)</f>
        <v>0</v>
      </c>
      <c r="AK97" s="336">
        <f>IF(Q97="次 年 度",AI97,0)</f>
        <v>0</v>
      </c>
      <c r="AL97" s="460"/>
      <c r="AM97" s="251" t="str">
        <f>IF(AO97="","",VLOOKUP(L97,'リスト（けさない）'!$AA$3:$AB$29,2,0))</f>
        <v/>
      </c>
      <c r="AN97" s="254">
        <f t="shared" si="134"/>
        <v>0</v>
      </c>
      <c r="AO97" s="427"/>
      <c r="AP97" s="261">
        <f t="shared" si="207"/>
        <v>0</v>
      </c>
      <c r="AQ97" s="260"/>
      <c r="AR97" s="262">
        <f t="shared" si="135"/>
        <v>0</v>
      </c>
      <c r="AS97" s="338">
        <f t="shared" si="234"/>
        <v>0</v>
      </c>
      <c r="AT97" s="332">
        <f>IF(Q97="初 年 度",AS97,0)</f>
        <v>0</v>
      </c>
      <c r="AU97" s="333">
        <f>IF(Q97="次 年 度",AS97,0)</f>
        <v>0</v>
      </c>
      <c r="AV97" s="478"/>
      <c r="AW97" s="73" t="s">
        <v>208</v>
      </c>
      <c r="AX97" s="254">
        <f t="shared" si="136"/>
        <v>0</v>
      </c>
      <c r="AY97" s="250"/>
      <c r="AZ97" s="369"/>
      <c r="BA97" s="260"/>
      <c r="BB97" s="248">
        <f t="shared" si="137"/>
        <v>0</v>
      </c>
      <c r="BC97" s="339">
        <f t="shared" si="229"/>
        <v>0</v>
      </c>
      <c r="BD97" s="335">
        <f>IF(Q97="初 年 度",BC97,0)</f>
        <v>0</v>
      </c>
      <c r="BE97" s="336">
        <f>IF(Q97="次 年 度",BC97,0)</f>
        <v>0</v>
      </c>
      <c r="BF97" s="478"/>
      <c r="BG97" s="73" t="s">
        <v>208</v>
      </c>
      <c r="BH97" s="254">
        <f t="shared" si="138"/>
        <v>0</v>
      </c>
      <c r="BI97" s="250"/>
      <c r="BJ97" s="369"/>
      <c r="BK97" s="260"/>
      <c r="BL97" s="254">
        <f t="shared" si="139"/>
        <v>0</v>
      </c>
      <c r="BM97" s="339">
        <f t="shared" si="235"/>
        <v>0</v>
      </c>
      <c r="BN97" s="335">
        <f>IF(Q97="初 年 度",BM97,0)</f>
        <v>0</v>
      </c>
      <c r="BO97" s="336">
        <f>IF(Q97="次 年 度",BM97,0)</f>
        <v>0</v>
      </c>
      <c r="BP97" s="478"/>
      <c r="BQ97" s="73" t="s">
        <v>208</v>
      </c>
      <c r="BR97" s="254">
        <f t="shared" si="140"/>
        <v>0</v>
      </c>
      <c r="BS97" s="250"/>
      <c r="BT97" s="369"/>
      <c r="BU97" s="90"/>
      <c r="BV97" s="97">
        <f t="shared" si="141"/>
        <v>0</v>
      </c>
      <c r="BW97" s="339">
        <f t="shared" si="236"/>
        <v>0</v>
      </c>
      <c r="BX97" s="335">
        <f>IF(Q97="初 年 度",BW97,0)</f>
        <v>0</v>
      </c>
      <c r="BY97" s="336">
        <f>IF(Q97="次 年 度",BW97,0)</f>
        <v>0</v>
      </c>
      <c r="BZ97" s="478"/>
      <c r="CA97" s="73" t="s">
        <v>208</v>
      </c>
      <c r="CB97" s="254">
        <f t="shared" si="142"/>
        <v>0</v>
      </c>
      <c r="CC97" s="250"/>
      <c r="CD97" s="369"/>
      <c r="CE97" s="260"/>
      <c r="CF97" s="254">
        <f t="shared" si="143"/>
        <v>0</v>
      </c>
      <c r="CG97" s="338">
        <f t="shared" si="230"/>
        <v>0</v>
      </c>
      <c r="CH97" s="332">
        <f>IF(Q97="初 年 度",CG97,0)</f>
        <v>0</v>
      </c>
      <c r="CI97" s="333">
        <f>IF(Q97="次 年 度",CG97,0)</f>
        <v>0</v>
      </c>
      <c r="CJ97" s="242">
        <f t="shared" si="144"/>
        <v>0</v>
      </c>
      <c r="CK97" s="251">
        <f t="shared" si="145"/>
        <v>0</v>
      </c>
      <c r="CL97" s="251">
        <f t="shared" si="146"/>
        <v>0</v>
      </c>
      <c r="CM97" s="253">
        <f t="shared" si="147"/>
        <v>0</v>
      </c>
      <c r="CN97" s="251">
        <f t="shared" si="148"/>
        <v>0</v>
      </c>
      <c r="CO97" s="268">
        <f t="shared" si="149"/>
        <v>0</v>
      </c>
      <c r="CP97" s="478"/>
      <c r="CQ97" s="245" t="str">
        <f>IF(CS97="","",VLOOKUP(L97,'リスト（けさない）'!$AD$3:$AE$29,2,0))</f>
        <v/>
      </c>
      <c r="CR97" s="249">
        <f t="shared" si="150"/>
        <v>0</v>
      </c>
      <c r="CS97" s="250"/>
      <c r="CT97" s="251">
        <f t="shared" si="151"/>
        <v>0</v>
      </c>
      <c r="CU97" s="260"/>
      <c r="CV97" s="251">
        <f t="shared" si="152"/>
        <v>0</v>
      </c>
      <c r="CW97" s="339">
        <f t="shared" si="237"/>
        <v>0</v>
      </c>
      <c r="CX97" s="335">
        <f>IF(Q97="初 年 度",CW97,0)</f>
        <v>0</v>
      </c>
      <c r="CY97" s="336">
        <f>IF(Q97="次 年 度",CW97,0)</f>
        <v>0</v>
      </c>
      <c r="CZ97" s="478"/>
      <c r="DA97" s="73" t="s">
        <v>208</v>
      </c>
      <c r="DB97" s="249">
        <f t="shared" si="153"/>
        <v>0</v>
      </c>
      <c r="DC97" s="250"/>
      <c r="DD97" s="369"/>
      <c r="DE97" s="260"/>
      <c r="DF97" s="254">
        <f t="shared" si="154"/>
        <v>0</v>
      </c>
      <c r="DG97" s="338">
        <f t="shared" si="231"/>
        <v>0</v>
      </c>
      <c r="DH97" s="332">
        <f>IF(Q97="初 年 度",DG97,0)</f>
        <v>0</v>
      </c>
      <c r="DI97" s="333">
        <f>IF(Q97="次 年 度",DG97,0)</f>
        <v>0</v>
      </c>
      <c r="DJ97" s="478"/>
      <c r="DK97" s="456" t="s">
        <v>208</v>
      </c>
      <c r="DL97" s="249">
        <f t="shared" si="155"/>
        <v>0</v>
      </c>
      <c r="DM97" s="250"/>
      <c r="DN97" s="369"/>
      <c r="DO97" s="260"/>
      <c r="DP97" s="254">
        <f t="shared" si="156"/>
        <v>0</v>
      </c>
      <c r="DQ97" s="339">
        <f t="shared" si="238"/>
        <v>0</v>
      </c>
      <c r="DR97" s="335">
        <f>IF(Q97="初 年 度",DQ97,0)</f>
        <v>0</v>
      </c>
      <c r="DS97" s="336">
        <f>IF(Q97="次 年 度",DQ97,0)</f>
        <v>0</v>
      </c>
      <c r="DT97" s="478"/>
      <c r="DU97" s="456" t="s">
        <v>208</v>
      </c>
      <c r="DV97" s="249">
        <f t="shared" si="157"/>
        <v>0</v>
      </c>
      <c r="DW97" s="250"/>
      <c r="DX97" s="369"/>
      <c r="DY97" s="260"/>
      <c r="DZ97" s="254">
        <f t="shared" si="158"/>
        <v>0</v>
      </c>
      <c r="EA97" s="338">
        <f t="shared" si="232"/>
        <v>0</v>
      </c>
      <c r="EB97" s="332">
        <f>IF(Q97="初 年 度",EA97,0)</f>
        <v>0</v>
      </c>
      <c r="EC97" s="333">
        <f>IF(Q97="次 年 度",EA97,0)</f>
        <v>0</v>
      </c>
      <c r="ED97" s="478"/>
      <c r="EE97" s="456" t="s">
        <v>208</v>
      </c>
      <c r="EF97" s="249">
        <f t="shared" si="159"/>
        <v>0</v>
      </c>
      <c r="EG97" s="250"/>
      <c r="EH97" s="369"/>
      <c r="EI97" s="260"/>
      <c r="EJ97" s="254">
        <f t="shared" si="160"/>
        <v>0</v>
      </c>
      <c r="EK97" s="339">
        <f t="shared" si="239"/>
        <v>0</v>
      </c>
      <c r="EL97" s="335">
        <f>IF(Q97="初 年 度",EK97,0)</f>
        <v>0</v>
      </c>
      <c r="EM97" s="336">
        <f>IF(Q97="次 年 度",EK97,0)</f>
        <v>0</v>
      </c>
      <c r="EN97" s="242">
        <f t="shared" si="161"/>
        <v>0</v>
      </c>
      <c r="EO97" s="253">
        <f t="shared" si="216"/>
        <v>0</v>
      </c>
      <c r="EP97" s="253">
        <f t="shared" si="162"/>
        <v>0</v>
      </c>
      <c r="EQ97" s="253">
        <f t="shared" si="163"/>
        <v>0</v>
      </c>
      <c r="ER97" s="253">
        <f t="shared" si="164"/>
        <v>0</v>
      </c>
      <c r="ES97" s="263">
        <f t="shared" si="165"/>
        <v>0</v>
      </c>
      <c r="ET97" s="276">
        <f t="shared" si="208"/>
        <v>0</v>
      </c>
      <c r="EU97" s="265">
        <f t="shared" si="209"/>
        <v>0</v>
      </c>
      <c r="EV97" s="253">
        <f t="shared" si="210"/>
        <v>0</v>
      </c>
      <c r="EW97" s="253">
        <f t="shared" si="211"/>
        <v>0</v>
      </c>
      <c r="EX97" s="251">
        <f t="shared" si="212"/>
        <v>0</v>
      </c>
      <c r="EY97" s="268">
        <f t="shared" si="213"/>
        <v>0</v>
      </c>
      <c r="EZ97" s="383">
        <f>IF(L97="ブルーベリー（普通栽培）",0,220)</f>
        <v>220</v>
      </c>
      <c r="FA97" s="247">
        <f>IF(L97="ブルーベリー（普通栽培）",0,T97+AD97+AN97)</f>
        <v>0</v>
      </c>
      <c r="FB97" s="247">
        <f>IF(L97="ブルーベリー（普通栽培）",0,U97+AE97+AO97)</f>
        <v>0</v>
      </c>
      <c r="FC97" s="253">
        <f t="shared" si="166"/>
        <v>0</v>
      </c>
      <c r="FD97" s="253">
        <f t="shared" si="128"/>
        <v>0</v>
      </c>
      <c r="FE97" s="253">
        <f>IF(Q97="初 年 度",FC97-GK97,0)</f>
        <v>0</v>
      </c>
      <c r="FF97" s="263">
        <f>IF(Q97="次 年 度",FC97-GK97,0)</f>
        <v>0</v>
      </c>
      <c r="FG97" s="137">
        <f t="shared" si="167"/>
        <v>0</v>
      </c>
      <c r="FH97" s="84">
        <f t="shared" si="168"/>
        <v>0</v>
      </c>
      <c r="FI97" s="84">
        <f t="shared" si="169"/>
        <v>0</v>
      </c>
      <c r="FJ97" s="131">
        <f t="shared" si="170"/>
        <v>0</v>
      </c>
      <c r="FK97" s="228">
        <f>IF(P97="課税事業者（一般課税）",INT(V97*10/110)+INT(W97*10/110),0)</f>
        <v>0</v>
      </c>
      <c r="FL97" s="282">
        <f t="shared" si="214"/>
        <v>0</v>
      </c>
      <c r="FM97" s="283">
        <f>IF(P97="課税事業者（一般課税）",INT(AG97*0.0909090909090909),0)</f>
        <v>0</v>
      </c>
      <c r="FN97" s="344">
        <f t="shared" si="217"/>
        <v>0</v>
      </c>
      <c r="FO97" s="232">
        <f>IF(P97="課税事業者（一般課税）",INT(AP97*10/110)+INT(AQ97*10/110),0)</f>
        <v>0</v>
      </c>
      <c r="FP97" s="286">
        <f t="shared" si="171"/>
        <v>0</v>
      </c>
      <c r="FQ97" s="340">
        <f>IF(P97="課税事業者（一般課税）",INT(BA97*10/110),0)</f>
        <v>0</v>
      </c>
      <c r="FR97" s="282">
        <f t="shared" si="218"/>
        <v>0</v>
      </c>
      <c r="FS97" s="230">
        <f>IF(P97="課税事業者（一般課税）",INT(BL97*10/110),0)</f>
        <v>0</v>
      </c>
      <c r="FT97" s="284">
        <f t="shared" si="219"/>
        <v>0</v>
      </c>
      <c r="FU97" s="230">
        <f>IF(P97="課税事業者（一般課税）",INT(BV97*10/110),0)</f>
        <v>0</v>
      </c>
      <c r="FV97" s="286">
        <f t="shared" si="220"/>
        <v>0</v>
      </c>
      <c r="FW97" s="230">
        <f>IF(P97="課税事業者（一般課税）",INT(CF97*10/110),0)</f>
        <v>0</v>
      </c>
      <c r="FX97" s="284">
        <f t="shared" si="221"/>
        <v>0</v>
      </c>
      <c r="FY97" s="340">
        <f>IF(P97="課税事業者（一般課税）",INT(CT97*10/110)+INT(CU97*10/110),0)</f>
        <v>0</v>
      </c>
      <c r="FZ97" s="282">
        <f t="shared" si="172"/>
        <v>0</v>
      </c>
      <c r="GA97" s="230">
        <f>IF(P97="課税事業者（一般課税）",INT(DF97*10/110),0)</f>
        <v>0</v>
      </c>
      <c r="GB97" s="284">
        <f t="shared" si="222"/>
        <v>0</v>
      </c>
      <c r="GC97" s="353">
        <f>IF(P97="課税事業者（一般課税）",INT(DP97*10/110),0)</f>
        <v>0</v>
      </c>
      <c r="GD97" s="282">
        <f t="shared" si="223"/>
        <v>0</v>
      </c>
      <c r="GE97" s="230">
        <f>IF(P97="課税事業者（一般課税）",INT(DZ97*10/110),0)</f>
        <v>0</v>
      </c>
      <c r="GF97" s="286">
        <f t="shared" si="224"/>
        <v>0</v>
      </c>
      <c r="GG97" s="353">
        <f>IF(P97="課税事業者（一般課税）",INT(EJ97*10/110),0)</f>
        <v>0</v>
      </c>
      <c r="GH97" s="286">
        <f t="shared" si="225"/>
        <v>0</v>
      </c>
      <c r="GI97" s="285">
        <f t="shared" si="173"/>
        <v>0</v>
      </c>
      <c r="GJ97" s="282">
        <f t="shared" si="174"/>
        <v>0</v>
      </c>
      <c r="GK97" s="230">
        <f>IF(P97="課税事業者（一般課税）",INT(FC97*10/110),0)</f>
        <v>0</v>
      </c>
      <c r="GL97" s="288">
        <f t="shared" si="226"/>
        <v>0</v>
      </c>
      <c r="GM97" s="694"/>
    </row>
    <row r="98" spans="1:195" ht="20.100000000000001" customHeight="1">
      <c r="A98" s="668"/>
      <c r="B98" s="522"/>
      <c r="C98" s="669"/>
      <c r="D98" s="673"/>
      <c r="E98" s="322" t="s">
        <v>135</v>
      </c>
      <c r="F98" s="675"/>
      <c r="G98" s="770"/>
      <c r="H98" s="497"/>
      <c r="I98" s="697"/>
      <c r="J98" s="699"/>
      <c r="K98" s="552"/>
      <c r="L98" s="541"/>
      <c r="M98" s="554"/>
      <c r="N98" s="447" t="e">
        <f t="shared" si="215"/>
        <v>#DIV/0!</v>
      </c>
      <c r="O98" s="690"/>
      <c r="P98" s="537"/>
      <c r="Q98" s="537"/>
      <c r="R98" s="91"/>
      <c r="S98" s="80" t="str">
        <f>IF(U98="","",VLOOKUP(L97,'リスト（けさない）'!$X$3:$Y$29,2,0))</f>
        <v/>
      </c>
      <c r="T98" s="75">
        <f t="shared" si="130"/>
        <v>0</v>
      </c>
      <c r="U98" s="91"/>
      <c r="V98" s="81">
        <f t="shared" si="205"/>
        <v>0</v>
      </c>
      <c r="W98" s="79"/>
      <c r="X98" s="85">
        <f t="shared" si="131"/>
        <v>0</v>
      </c>
      <c r="Y98" s="83">
        <f t="shared" si="206"/>
        <v>0</v>
      </c>
      <c r="Z98" s="394">
        <f>IF(Q97="初 年 度",Y98,0)</f>
        <v>0</v>
      </c>
      <c r="AA98" s="439">
        <f>IF(Q97="次 年 度",Y98,0)</f>
        <v>0</v>
      </c>
      <c r="AB98" s="475"/>
      <c r="AC98" s="126" t="s">
        <v>208</v>
      </c>
      <c r="AD98" s="75">
        <f t="shared" si="132"/>
        <v>0</v>
      </c>
      <c r="AE98" s="424"/>
      <c r="AF98" s="388"/>
      <c r="AG98" s="91"/>
      <c r="AH98" s="94">
        <f t="shared" si="133"/>
        <v>0</v>
      </c>
      <c r="AI98" s="96">
        <f>IF(AG97&gt;0,INT((AG98-FM98)/2),AF98-FM98)</f>
        <v>0</v>
      </c>
      <c r="AJ98" s="96">
        <f>IF(Q97="初 年 度",AI98,0)</f>
        <v>0</v>
      </c>
      <c r="AK98" s="99">
        <f>IF(Q97="次 年 度",AI98,0)</f>
        <v>0</v>
      </c>
      <c r="AL98" s="91"/>
      <c r="AM98" s="81" t="str">
        <f>IF(AO98="","",VLOOKUP(L97,'リスト（けさない）'!$AA$3:$AB$29,2,0))</f>
        <v/>
      </c>
      <c r="AN98" s="94">
        <f t="shared" si="134"/>
        <v>0</v>
      </c>
      <c r="AO98" s="424"/>
      <c r="AP98" s="106">
        <f t="shared" si="207"/>
        <v>0</v>
      </c>
      <c r="AQ98" s="91"/>
      <c r="AR98" s="110">
        <f t="shared" si="135"/>
        <v>0</v>
      </c>
      <c r="AS98" s="334">
        <f t="shared" si="234"/>
        <v>0</v>
      </c>
      <c r="AT98" s="334">
        <f>IF(Q97="初 年 度",AS98,0)</f>
        <v>0</v>
      </c>
      <c r="AU98" s="337">
        <f>IF(Q97="次 年 度",AS98,0)</f>
        <v>0</v>
      </c>
      <c r="AV98" s="475"/>
      <c r="AW98" s="126" t="s">
        <v>208</v>
      </c>
      <c r="AX98" s="94">
        <f t="shared" si="136"/>
        <v>0</v>
      </c>
      <c r="AY98" s="101"/>
      <c r="AZ98" s="370"/>
      <c r="BA98" s="91"/>
      <c r="BB98" s="96">
        <f t="shared" si="137"/>
        <v>0</v>
      </c>
      <c r="BC98" s="80">
        <f t="shared" si="229"/>
        <v>0</v>
      </c>
      <c r="BD98" s="83">
        <f>IF(Q97="初 年 度",BC98,0)</f>
        <v>0</v>
      </c>
      <c r="BE98" s="120">
        <f>IF(Q97="次 年 度",BC98,0)</f>
        <v>0</v>
      </c>
      <c r="BF98" s="475"/>
      <c r="BG98" s="126" t="s">
        <v>208</v>
      </c>
      <c r="BH98" s="94">
        <f t="shared" si="138"/>
        <v>0</v>
      </c>
      <c r="BI98" s="101"/>
      <c r="BJ98" s="370"/>
      <c r="BK98" s="91"/>
      <c r="BL98" s="94">
        <f t="shared" si="139"/>
        <v>0</v>
      </c>
      <c r="BM98" s="83">
        <f t="shared" si="235"/>
        <v>0</v>
      </c>
      <c r="BN98" s="83">
        <f>IF(Q97="初 年 度",BM98,0)</f>
        <v>0</v>
      </c>
      <c r="BO98" s="120">
        <f>IF(Q97="次 年 度",BM98,0)</f>
        <v>0</v>
      </c>
      <c r="BP98" s="475"/>
      <c r="BQ98" s="126" t="s">
        <v>208</v>
      </c>
      <c r="BR98" s="94">
        <f t="shared" si="140"/>
        <v>0</v>
      </c>
      <c r="BS98" s="101"/>
      <c r="BT98" s="370"/>
      <c r="BU98" s="91"/>
      <c r="BV98" s="94">
        <f t="shared" si="141"/>
        <v>0</v>
      </c>
      <c r="BW98" s="83">
        <f t="shared" si="236"/>
        <v>0</v>
      </c>
      <c r="BX98" s="83">
        <f>IF(Q97="初 年 度",BW98,0)</f>
        <v>0</v>
      </c>
      <c r="BY98" s="120">
        <f>IF(Q97="次 年 度",BW98,0)</f>
        <v>0</v>
      </c>
      <c r="BZ98" s="475"/>
      <c r="CA98" s="126" t="s">
        <v>208</v>
      </c>
      <c r="CB98" s="94">
        <f t="shared" si="142"/>
        <v>0</v>
      </c>
      <c r="CC98" s="101"/>
      <c r="CD98" s="370"/>
      <c r="CE98" s="91"/>
      <c r="CF98" s="96">
        <f t="shared" si="143"/>
        <v>0</v>
      </c>
      <c r="CG98" s="83">
        <f t="shared" si="230"/>
        <v>0</v>
      </c>
      <c r="CH98" s="83">
        <f>IF(Q97="初 年 度",CG98,0)</f>
        <v>0</v>
      </c>
      <c r="CI98" s="120">
        <f>IF(Q97="次 年 度",CG98,0)</f>
        <v>0</v>
      </c>
      <c r="CJ98" s="69">
        <f t="shared" si="144"/>
        <v>0</v>
      </c>
      <c r="CK98" s="81">
        <f t="shared" si="145"/>
        <v>0</v>
      </c>
      <c r="CL98" s="81">
        <f t="shared" si="146"/>
        <v>0</v>
      </c>
      <c r="CM98" s="85">
        <f t="shared" si="147"/>
        <v>0</v>
      </c>
      <c r="CN98" s="81">
        <f t="shared" si="148"/>
        <v>0</v>
      </c>
      <c r="CO98" s="132">
        <f t="shared" si="149"/>
        <v>0</v>
      </c>
      <c r="CP98" s="475"/>
      <c r="CQ98" s="80" t="str">
        <f>IF(CS98="","",VLOOKUP(L97,'リスト（けさない）'!$AD$3:$AE$29,2,0))</f>
        <v/>
      </c>
      <c r="CR98" s="75">
        <f t="shared" si="150"/>
        <v>0</v>
      </c>
      <c r="CS98" s="101"/>
      <c r="CT98" s="81">
        <f t="shared" si="151"/>
        <v>0</v>
      </c>
      <c r="CU98" s="91"/>
      <c r="CV98" s="81">
        <f t="shared" si="152"/>
        <v>0</v>
      </c>
      <c r="CW98" s="80">
        <f t="shared" si="237"/>
        <v>0</v>
      </c>
      <c r="CX98" s="83">
        <f>IF(Q97="初 年 度",CW98,0)</f>
        <v>0</v>
      </c>
      <c r="CY98" s="120">
        <f>IF(Q97="次 年 度",CW98,0)</f>
        <v>0</v>
      </c>
      <c r="CZ98" s="475"/>
      <c r="DA98" s="126" t="s">
        <v>208</v>
      </c>
      <c r="DB98" s="75">
        <f t="shared" si="153"/>
        <v>0</v>
      </c>
      <c r="DC98" s="101"/>
      <c r="DD98" s="370"/>
      <c r="DE98" s="91"/>
      <c r="DF98" s="96">
        <f t="shared" si="154"/>
        <v>0</v>
      </c>
      <c r="DG98" s="83">
        <f t="shared" si="231"/>
        <v>0</v>
      </c>
      <c r="DH98" s="83">
        <f>IF(Q97="初 年 度",DG98,0)</f>
        <v>0</v>
      </c>
      <c r="DI98" s="120">
        <f>IF(Q97="次 年 度",DG98,0)</f>
        <v>0</v>
      </c>
      <c r="DJ98" s="475"/>
      <c r="DK98" s="126" t="s">
        <v>208</v>
      </c>
      <c r="DL98" s="75">
        <f t="shared" si="155"/>
        <v>0</v>
      </c>
      <c r="DM98" s="101"/>
      <c r="DN98" s="370"/>
      <c r="DO98" s="91"/>
      <c r="DP98" s="94">
        <f t="shared" si="156"/>
        <v>0</v>
      </c>
      <c r="DQ98" s="83">
        <f t="shared" si="238"/>
        <v>0</v>
      </c>
      <c r="DR98" s="83">
        <f>IF(Q97="初 年 度",DQ98,0)</f>
        <v>0</v>
      </c>
      <c r="DS98" s="120">
        <f>IF(Q97="次 年 度",DQ98,0)</f>
        <v>0</v>
      </c>
      <c r="DT98" s="475"/>
      <c r="DU98" s="126" t="s">
        <v>208</v>
      </c>
      <c r="DV98" s="75">
        <f t="shared" si="157"/>
        <v>0</v>
      </c>
      <c r="DW98" s="101"/>
      <c r="DX98" s="370"/>
      <c r="DY98" s="91"/>
      <c r="DZ98" s="96">
        <f t="shared" si="158"/>
        <v>0</v>
      </c>
      <c r="EA98" s="83">
        <f t="shared" si="232"/>
        <v>0</v>
      </c>
      <c r="EB98" s="83">
        <f>IF(Q97="初 年 度",EA98,0)</f>
        <v>0</v>
      </c>
      <c r="EC98" s="120">
        <f>IF(Q97="次 年 度",EA98,0)</f>
        <v>0</v>
      </c>
      <c r="ED98" s="475"/>
      <c r="EE98" s="126" t="s">
        <v>208</v>
      </c>
      <c r="EF98" s="75">
        <f t="shared" si="159"/>
        <v>0</v>
      </c>
      <c r="EG98" s="101"/>
      <c r="EH98" s="370"/>
      <c r="EI98" s="91"/>
      <c r="EJ98" s="94">
        <f t="shared" si="160"/>
        <v>0</v>
      </c>
      <c r="EK98" s="83">
        <f t="shared" si="239"/>
        <v>0</v>
      </c>
      <c r="EL98" s="83">
        <f>IF(Q97="初 年 度",EK98,0)</f>
        <v>0</v>
      </c>
      <c r="EM98" s="120">
        <f>IF(Q97="次 年 度",EK98,0)</f>
        <v>0</v>
      </c>
      <c r="EN98" s="69">
        <f t="shared" si="161"/>
        <v>0</v>
      </c>
      <c r="EO98" s="83">
        <f t="shared" si="216"/>
        <v>0</v>
      </c>
      <c r="EP98" s="85">
        <f t="shared" si="162"/>
        <v>0</v>
      </c>
      <c r="EQ98" s="85">
        <f t="shared" si="163"/>
        <v>0</v>
      </c>
      <c r="ER98" s="85">
        <f t="shared" si="164"/>
        <v>0</v>
      </c>
      <c r="ES98" s="119">
        <f t="shared" si="165"/>
        <v>0</v>
      </c>
      <c r="ET98" s="138">
        <f t="shared" si="208"/>
        <v>0</v>
      </c>
      <c r="EU98" s="123">
        <f t="shared" si="209"/>
        <v>0</v>
      </c>
      <c r="EV98" s="85">
        <f t="shared" si="210"/>
        <v>0</v>
      </c>
      <c r="EW98" s="85">
        <f t="shared" si="211"/>
        <v>0</v>
      </c>
      <c r="EX98" s="83">
        <f t="shared" si="212"/>
        <v>0</v>
      </c>
      <c r="EY98" s="130">
        <f t="shared" si="213"/>
        <v>0</v>
      </c>
      <c r="EZ98" s="71">
        <f>IF(L97="ブルーベリー（普通栽培）",0,220)</f>
        <v>220</v>
      </c>
      <c r="FA98" s="80">
        <f>IF(L97="ブルーベリー（普通栽培）",0,T98+AD98+AN98)</f>
        <v>0</v>
      </c>
      <c r="FB98" s="83">
        <f>IF(L97="ブルーベリー（普通栽培）",0,U98+AE98+AO98)</f>
        <v>0</v>
      </c>
      <c r="FC98" s="83">
        <f t="shared" si="166"/>
        <v>0</v>
      </c>
      <c r="FD98" s="83">
        <f t="shared" si="128"/>
        <v>0</v>
      </c>
      <c r="FE98" s="117">
        <f>IF(Q97="初 年 度",FC98-GK98,0)</f>
        <v>0</v>
      </c>
      <c r="FF98" s="118">
        <f>IF(Q97="次 年 度",FC98-GK98,0)</f>
        <v>0</v>
      </c>
      <c r="FG98" s="138">
        <f t="shared" si="167"/>
        <v>0</v>
      </c>
      <c r="FH98" s="85">
        <f t="shared" si="168"/>
        <v>0</v>
      </c>
      <c r="FI98" s="85">
        <f t="shared" si="169"/>
        <v>0</v>
      </c>
      <c r="FJ98" s="132">
        <f t="shared" si="170"/>
        <v>0</v>
      </c>
      <c r="FK98" s="314">
        <f>IF(P97="課税事業者（一般課税）",INT(V98*10/110)+INT(W98*10/110),0)</f>
        <v>0</v>
      </c>
      <c r="FL98" s="93">
        <f t="shared" si="214"/>
        <v>0</v>
      </c>
      <c r="FM98" s="103">
        <f>IF(P97="課税事業者（一般課税）",INT(AG98*0.0909090909090909),0)</f>
        <v>0</v>
      </c>
      <c r="FN98" s="341">
        <f t="shared" si="217"/>
        <v>0</v>
      </c>
      <c r="FO98" s="350">
        <f>IF(P97="課税事業者（一般課税）",INT(AP98*10/110)+INT(AQ98*10/110),0)</f>
        <v>0</v>
      </c>
      <c r="FP98" s="116">
        <f t="shared" si="171"/>
        <v>0</v>
      </c>
      <c r="FQ98" s="347">
        <f>IF(P97="課税事業者（一般課税）",INT(BA98*10/110),0)</f>
        <v>0</v>
      </c>
      <c r="FR98" s="93">
        <f t="shared" si="218"/>
        <v>0</v>
      </c>
      <c r="FS98" s="355">
        <f>IF(P97="課税事業者（一般課税）",INT(BL98*10/110),0)</f>
        <v>0</v>
      </c>
      <c r="FT98" s="104">
        <f t="shared" si="219"/>
        <v>0</v>
      </c>
      <c r="FU98" s="355">
        <f>IF(P97="課税事業者（一般課税）",INT(BV98*10/110),0)</f>
        <v>0</v>
      </c>
      <c r="FV98" s="116">
        <f t="shared" si="220"/>
        <v>0</v>
      </c>
      <c r="FW98" s="355">
        <f>IF(P97="課税事業者（一般課税）",INT(CF98*10/110),0)</f>
        <v>0</v>
      </c>
      <c r="FX98" s="104">
        <f t="shared" si="221"/>
        <v>0</v>
      </c>
      <c r="FY98" s="347">
        <f>IF(P97="課税事業者（一般課税）",INT(CT98*10/110)+INT(CU98*10/110),0)</f>
        <v>0</v>
      </c>
      <c r="FZ98" s="93">
        <f t="shared" si="172"/>
        <v>0</v>
      </c>
      <c r="GA98" s="355">
        <f>IF(P97="課税事業者（一般課税）",INT(DF98*10/110),0)</f>
        <v>0</v>
      </c>
      <c r="GB98" s="104">
        <f t="shared" si="222"/>
        <v>0</v>
      </c>
      <c r="GC98" s="354">
        <f>IF(P97="課税事業者（一般課税）",INT(DL98*10/110),0)</f>
        <v>0</v>
      </c>
      <c r="GD98" s="93">
        <f t="shared" si="223"/>
        <v>0</v>
      </c>
      <c r="GE98" s="355">
        <f>IF(P97="課税事業者（一般課税）",INT(DZ98*10/110),0)</f>
        <v>0</v>
      </c>
      <c r="GF98" s="116">
        <f t="shared" si="224"/>
        <v>0</v>
      </c>
      <c r="GG98" s="354">
        <f>IF(P97="課税事業者（一般課税）",INT(EJ98*10/110),0)</f>
        <v>0</v>
      </c>
      <c r="GH98" s="116">
        <f t="shared" si="225"/>
        <v>0</v>
      </c>
      <c r="GI98" s="114">
        <f t="shared" si="173"/>
        <v>0</v>
      </c>
      <c r="GJ98" s="93">
        <f t="shared" si="174"/>
        <v>0</v>
      </c>
      <c r="GK98" s="355">
        <f>IF(P97="課税事業者（一般課税）",INT(FC98*10/110),0)</f>
        <v>0</v>
      </c>
      <c r="GL98" s="139">
        <f t="shared" si="226"/>
        <v>0</v>
      </c>
      <c r="GM98" s="695"/>
    </row>
    <row r="99" spans="1:195" ht="20.100000000000001" customHeight="1">
      <c r="A99" s="667" t="str">
        <f t="shared" ref="A99" si="247">+A97</f>
        <v>北海道</v>
      </c>
      <c r="B99" s="521"/>
      <c r="C99" s="629">
        <f t="shared" si="228"/>
        <v>43</v>
      </c>
      <c r="D99" s="685"/>
      <c r="E99" s="317" t="s">
        <v>253</v>
      </c>
      <c r="F99" s="680"/>
      <c r="G99" s="767">
        <f>+'申請用入力(①本体) '!G99:G100</f>
        <v>0</v>
      </c>
      <c r="H99" s="697"/>
      <c r="I99" s="543"/>
      <c r="J99" s="698"/>
      <c r="K99" s="701"/>
      <c r="L99" s="683"/>
      <c r="M99" s="761"/>
      <c r="N99" s="448" t="e">
        <f t="shared" si="215"/>
        <v>#DIV/0!</v>
      </c>
      <c r="O99" s="689" t="str">
        <f>IF(L99="","",VLOOKUP(L99,'リスト（けさない）'!$Q$3:$R$29,2,0))</f>
        <v/>
      </c>
      <c r="P99" s="700"/>
      <c r="Q99" s="700"/>
      <c r="R99" s="473"/>
      <c r="S99" s="251" t="str">
        <f>IF(U99="","",VLOOKUP(L99,'リスト（けさない）'!$X$3:$Y$29,2,0))</f>
        <v/>
      </c>
      <c r="T99" s="243">
        <f t="shared" si="130"/>
        <v>0</v>
      </c>
      <c r="U99" s="255"/>
      <c r="V99" s="245">
        <f t="shared" si="205"/>
        <v>0</v>
      </c>
      <c r="W99" s="246"/>
      <c r="X99" s="247">
        <f t="shared" si="131"/>
        <v>0</v>
      </c>
      <c r="Y99" s="253">
        <f t="shared" si="206"/>
        <v>0</v>
      </c>
      <c r="Z99" s="332">
        <f>IF(Q99="初 年 度",Y99,0)</f>
        <v>0</v>
      </c>
      <c r="AA99" s="438">
        <f>IF(Q99="次 年 度",Y99,0)</f>
        <v>0</v>
      </c>
      <c r="AB99" s="476"/>
      <c r="AC99" s="124" t="s">
        <v>133</v>
      </c>
      <c r="AD99" s="243">
        <f t="shared" si="132"/>
        <v>0</v>
      </c>
      <c r="AE99" s="425"/>
      <c r="AF99" s="388"/>
      <c r="AG99" s="255"/>
      <c r="AH99" s="248">
        <f t="shared" si="133"/>
        <v>0</v>
      </c>
      <c r="AI99" s="339">
        <f>IF(AG99&gt;0,INT((AG99-FM99)/2),AF99-FM99)</f>
        <v>0</v>
      </c>
      <c r="AJ99" s="335">
        <f>IF(Q99="初 年 度",AI99,0)</f>
        <v>0</v>
      </c>
      <c r="AK99" s="336">
        <f>IF(Q99="次 年 度",AI99,0)</f>
        <v>0</v>
      </c>
      <c r="AL99" s="473"/>
      <c r="AM99" s="245" t="str">
        <f>IF(AO99="","",VLOOKUP(L99,'リスト（けさない）'!$AA$3:$AB$29,2,0))</f>
        <v/>
      </c>
      <c r="AN99" s="248">
        <f t="shared" si="134"/>
        <v>0</v>
      </c>
      <c r="AO99" s="425"/>
      <c r="AP99" s="257">
        <f t="shared" si="207"/>
        <v>0</v>
      </c>
      <c r="AQ99" s="255"/>
      <c r="AR99" s="258">
        <f t="shared" si="135"/>
        <v>0</v>
      </c>
      <c r="AS99" s="338">
        <f t="shared" si="234"/>
        <v>0</v>
      </c>
      <c r="AT99" s="332">
        <f>IF(Q99="初 年 度",AS99,0)</f>
        <v>0</v>
      </c>
      <c r="AU99" s="333">
        <f>IF(Q99="次 年 度",AS99,0)</f>
        <v>0</v>
      </c>
      <c r="AV99" s="476"/>
      <c r="AW99" s="124" t="s">
        <v>208</v>
      </c>
      <c r="AX99" s="248">
        <f t="shared" si="136"/>
        <v>0</v>
      </c>
      <c r="AY99" s="244"/>
      <c r="AZ99" s="369"/>
      <c r="BA99" s="255"/>
      <c r="BB99" s="254">
        <f t="shared" si="137"/>
        <v>0</v>
      </c>
      <c r="BC99" s="338">
        <f t="shared" si="229"/>
        <v>0</v>
      </c>
      <c r="BD99" s="332">
        <f>IF(Q99="初 年 度",BC99,0)</f>
        <v>0</v>
      </c>
      <c r="BE99" s="333">
        <f>IF(Q99="次 年 度",BC99,0)</f>
        <v>0</v>
      </c>
      <c r="BF99" s="476"/>
      <c r="BG99" s="124" t="s">
        <v>208</v>
      </c>
      <c r="BH99" s="248">
        <f t="shared" si="138"/>
        <v>0</v>
      </c>
      <c r="BI99" s="244"/>
      <c r="BJ99" s="369"/>
      <c r="BK99" s="255"/>
      <c r="BL99" s="248">
        <f t="shared" si="139"/>
        <v>0</v>
      </c>
      <c r="BM99" s="339">
        <f t="shared" si="235"/>
        <v>0</v>
      </c>
      <c r="BN99" s="335">
        <f>IF(Q99="初 年 度",BM99,0)</f>
        <v>0</v>
      </c>
      <c r="BO99" s="336">
        <f>IF(Q99="次 年 度",BM99,0)</f>
        <v>0</v>
      </c>
      <c r="BP99" s="476"/>
      <c r="BQ99" s="124" t="s">
        <v>208</v>
      </c>
      <c r="BR99" s="248">
        <f t="shared" si="140"/>
        <v>0</v>
      </c>
      <c r="BS99" s="244"/>
      <c r="BT99" s="369"/>
      <c r="BU99" s="88"/>
      <c r="BV99" s="95">
        <f t="shared" si="141"/>
        <v>0</v>
      </c>
      <c r="BW99" s="339">
        <f t="shared" si="236"/>
        <v>0</v>
      </c>
      <c r="BX99" s="335">
        <f>IF(Q99="初 年 度",BW99,0)</f>
        <v>0</v>
      </c>
      <c r="BY99" s="336">
        <f>IF(Q99="次 年 度",BW99,0)</f>
        <v>0</v>
      </c>
      <c r="BZ99" s="476"/>
      <c r="CA99" s="124" t="s">
        <v>208</v>
      </c>
      <c r="CB99" s="248">
        <f t="shared" si="142"/>
        <v>0</v>
      </c>
      <c r="CC99" s="244"/>
      <c r="CD99" s="369"/>
      <c r="CE99" s="255"/>
      <c r="CF99" s="254">
        <f t="shared" si="143"/>
        <v>0</v>
      </c>
      <c r="CG99" s="338">
        <f t="shared" si="230"/>
        <v>0</v>
      </c>
      <c r="CH99" s="332">
        <f>IF(Q99="初 年 度",CG99,0)</f>
        <v>0</v>
      </c>
      <c r="CI99" s="333">
        <f>IF(Q99="次 年 度",CG99,0)</f>
        <v>0</v>
      </c>
      <c r="CJ99" s="256">
        <f t="shared" si="144"/>
        <v>0</v>
      </c>
      <c r="CK99" s="245">
        <f t="shared" si="145"/>
        <v>0</v>
      </c>
      <c r="CL99" s="245">
        <f t="shared" si="146"/>
        <v>0</v>
      </c>
      <c r="CM99" s="247">
        <f t="shared" si="147"/>
        <v>0</v>
      </c>
      <c r="CN99" s="245">
        <f t="shared" si="148"/>
        <v>0</v>
      </c>
      <c r="CO99" s="266">
        <f t="shared" si="149"/>
        <v>0</v>
      </c>
      <c r="CP99" s="476"/>
      <c r="CQ99" s="251" t="str">
        <f>IF(CS99="","",VLOOKUP(L99,'リスト（けさない）'!$AD$3:$AE$29,2,0))</f>
        <v/>
      </c>
      <c r="CR99" s="243">
        <f t="shared" si="150"/>
        <v>0</v>
      </c>
      <c r="CS99" s="244"/>
      <c r="CT99" s="245">
        <f t="shared" si="151"/>
        <v>0</v>
      </c>
      <c r="CU99" s="255"/>
      <c r="CV99" s="245">
        <f t="shared" si="152"/>
        <v>0</v>
      </c>
      <c r="CW99" s="339">
        <f t="shared" si="237"/>
        <v>0</v>
      </c>
      <c r="CX99" s="335">
        <f>IF(Q99="初 年 度",CW99,0)</f>
        <v>0</v>
      </c>
      <c r="CY99" s="336">
        <f>IF(Q99="次 年 度",CW99,0)</f>
        <v>0</v>
      </c>
      <c r="CZ99" s="476"/>
      <c r="DA99" s="124" t="s">
        <v>133</v>
      </c>
      <c r="DB99" s="243">
        <f t="shared" si="153"/>
        <v>0</v>
      </c>
      <c r="DC99" s="244"/>
      <c r="DD99" s="369"/>
      <c r="DE99" s="255"/>
      <c r="DF99" s="254">
        <f t="shared" si="154"/>
        <v>0</v>
      </c>
      <c r="DG99" s="338">
        <f t="shared" si="231"/>
        <v>0</v>
      </c>
      <c r="DH99" s="332">
        <f>IF(Q99="初 年 度",DG99,0)</f>
        <v>0</v>
      </c>
      <c r="DI99" s="333">
        <f>IF(Q99="次 年 度",DG99,0)</f>
        <v>0</v>
      </c>
      <c r="DJ99" s="476"/>
      <c r="DK99" s="458" t="s">
        <v>133</v>
      </c>
      <c r="DL99" s="243">
        <f t="shared" si="155"/>
        <v>0</v>
      </c>
      <c r="DM99" s="244"/>
      <c r="DN99" s="369"/>
      <c r="DO99" s="255"/>
      <c r="DP99" s="248">
        <f t="shared" si="156"/>
        <v>0</v>
      </c>
      <c r="DQ99" s="339">
        <f t="shared" si="238"/>
        <v>0</v>
      </c>
      <c r="DR99" s="335">
        <f>IF(Q99="初 年 度",DQ99,0)</f>
        <v>0</v>
      </c>
      <c r="DS99" s="336">
        <f>IF(Q99="次 年 度",DQ99,0)</f>
        <v>0</v>
      </c>
      <c r="DT99" s="476"/>
      <c r="DU99" s="458" t="s">
        <v>133</v>
      </c>
      <c r="DV99" s="243">
        <f t="shared" si="157"/>
        <v>0</v>
      </c>
      <c r="DW99" s="244"/>
      <c r="DX99" s="369"/>
      <c r="DY99" s="255"/>
      <c r="DZ99" s="254">
        <f t="shared" si="158"/>
        <v>0</v>
      </c>
      <c r="EA99" s="338">
        <f t="shared" si="232"/>
        <v>0</v>
      </c>
      <c r="EB99" s="332">
        <f>IF(Q99="初 年 度",EA99,0)</f>
        <v>0</v>
      </c>
      <c r="EC99" s="333">
        <f>IF(Q99="次 年 度",EA99,0)</f>
        <v>0</v>
      </c>
      <c r="ED99" s="476"/>
      <c r="EE99" s="458" t="s">
        <v>133</v>
      </c>
      <c r="EF99" s="243">
        <f t="shared" si="159"/>
        <v>0</v>
      </c>
      <c r="EG99" s="244"/>
      <c r="EH99" s="369"/>
      <c r="EI99" s="255"/>
      <c r="EJ99" s="248">
        <f t="shared" si="160"/>
        <v>0</v>
      </c>
      <c r="EK99" s="339">
        <f t="shared" si="239"/>
        <v>0</v>
      </c>
      <c r="EL99" s="335">
        <f>IF(Q99="初 年 度",EK99,0)</f>
        <v>0</v>
      </c>
      <c r="EM99" s="336">
        <f>IF(Q99="次 年 度",EK99,0)</f>
        <v>0</v>
      </c>
      <c r="EN99" s="256">
        <f t="shared" si="161"/>
        <v>0</v>
      </c>
      <c r="EO99" s="247">
        <f t="shared" si="216"/>
        <v>0</v>
      </c>
      <c r="EP99" s="247">
        <f t="shared" si="162"/>
        <v>0</v>
      </c>
      <c r="EQ99" s="247">
        <f t="shared" si="163"/>
        <v>0</v>
      </c>
      <c r="ER99" s="247">
        <f t="shared" si="164"/>
        <v>0</v>
      </c>
      <c r="ES99" s="259">
        <f t="shared" si="165"/>
        <v>0</v>
      </c>
      <c r="ET99" s="272">
        <f t="shared" si="208"/>
        <v>0</v>
      </c>
      <c r="EU99" s="264">
        <f t="shared" si="209"/>
        <v>0</v>
      </c>
      <c r="EV99" s="247">
        <f t="shared" si="210"/>
        <v>0</v>
      </c>
      <c r="EW99" s="247">
        <f t="shared" si="211"/>
        <v>0</v>
      </c>
      <c r="EX99" s="251">
        <f t="shared" si="212"/>
        <v>0</v>
      </c>
      <c r="EY99" s="268">
        <f t="shared" si="213"/>
        <v>0</v>
      </c>
      <c r="EZ99" s="383">
        <f>IF(L99="ブルーベリー（普通栽培）",0,220)</f>
        <v>220</v>
      </c>
      <c r="FA99" s="247">
        <f>IF(L99="ブルーベリー（普通栽培）",0,T99+AD99+AN99)</f>
        <v>0</v>
      </c>
      <c r="FB99" s="247">
        <f>IF(L99="ブルーベリー（普通栽培）",0,U99+AE99+AO99)</f>
        <v>0</v>
      </c>
      <c r="FC99" s="253">
        <f t="shared" si="166"/>
        <v>0</v>
      </c>
      <c r="FD99" s="253">
        <f t="shared" si="128"/>
        <v>0</v>
      </c>
      <c r="FE99" s="247">
        <f>IF(Q99="初 年 度",FC99-GK99,0)</f>
        <v>0</v>
      </c>
      <c r="FF99" s="259">
        <f>IF(Q99="次 年 度",FC99-GK99,0)</f>
        <v>0</v>
      </c>
      <c r="FG99" s="135">
        <f t="shared" si="167"/>
        <v>0</v>
      </c>
      <c r="FH99" s="82">
        <f t="shared" si="168"/>
        <v>0</v>
      </c>
      <c r="FI99" s="82">
        <f t="shared" si="169"/>
        <v>0</v>
      </c>
      <c r="FJ99" s="129">
        <f t="shared" si="170"/>
        <v>0</v>
      </c>
      <c r="FK99" s="228">
        <f>IF(P99="課税事業者（一般課税）",INT(V99*10/110)+INT(W99*10/110),0)</f>
        <v>0</v>
      </c>
      <c r="FL99" s="277">
        <f t="shared" si="214"/>
        <v>0</v>
      </c>
      <c r="FM99" s="278">
        <f>IF(P99="課税事業者（一般課税）",INT(AG99*0.0909090909090909),0)</f>
        <v>0</v>
      </c>
      <c r="FN99" s="342">
        <f t="shared" si="217"/>
        <v>0</v>
      </c>
      <c r="FO99" s="232">
        <f>IF(P99="課税事業者（一般課税）",INT(AP99*10/110)+INT(AQ99*10/110),0)</f>
        <v>0</v>
      </c>
      <c r="FP99" s="281">
        <f t="shared" si="171"/>
        <v>0</v>
      </c>
      <c r="FQ99" s="340">
        <f>IF(P99="課税事業者（一般課税）",INT(BA99*10/110),0)</f>
        <v>0</v>
      </c>
      <c r="FR99" s="277">
        <f t="shared" si="218"/>
        <v>0</v>
      </c>
      <c r="FS99" s="230">
        <f>IF(P99="課税事業者（一般課税）",INT(BL99*10/110),0)</f>
        <v>0</v>
      </c>
      <c r="FT99" s="279">
        <f t="shared" si="219"/>
        <v>0</v>
      </c>
      <c r="FU99" s="230">
        <f>IF(P99="課税事業者（一般課税）",INT(BV99*10/110),0)</f>
        <v>0</v>
      </c>
      <c r="FV99" s="281">
        <f t="shared" si="220"/>
        <v>0</v>
      </c>
      <c r="FW99" s="230">
        <f>IF(P99="課税事業者（一般課税）",INT(CF99*10/110),0)</f>
        <v>0</v>
      </c>
      <c r="FX99" s="279">
        <f t="shared" si="221"/>
        <v>0</v>
      </c>
      <c r="FY99" s="340">
        <f>IF(P99="課税事業者（一般課税）",INT(CT99*10/110)+INT(CU99*10/110),0)</f>
        <v>0</v>
      </c>
      <c r="FZ99" s="277">
        <f t="shared" si="172"/>
        <v>0</v>
      </c>
      <c r="GA99" s="230">
        <f>IF(P99="課税事業者（一般課税）",INT(DF99*10/110),0)</f>
        <v>0</v>
      </c>
      <c r="GB99" s="279">
        <f t="shared" si="222"/>
        <v>0</v>
      </c>
      <c r="GC99" s="353">
        <f>IF(P99="課税事業者（一般課税）",INT(DP99*10/110),0)</f>
        <v>0</v>
      </c>
      <c r="GD99" s="277">
        <f t="shared" si="223"/>
        <v>0</v>
      </c>
      <c r="GE99" s="230">
        <f>IF(P99="課税事業者（一般課税）",INT(DZ99*10/110),0)</f>
        <v>0</v>
      </c>
      <c r="GF99" s="281">
        <f t="shared" si="224"/>
        <v>0</v>
      </c>
      <c r="GG99" s="353">
        <f>IF(P99="課税事業者（一般課税）",INT(EJ99*10/110),0)</f>
        <v>0</v>
      </c>
      <c r="GH99" s="281">
        <f t="shared" si="225"/>
        <v>0</v>
      </c>
      <c r="GI99" s="280">
        <f t="shared" si="173"/>
        <v>0</v>
      </c>
      <c r="GJ99" s="277">
        <f t="shared" si="174"/>
        <v>0</v>
      </c>
      <c r="GK99" s="230">
        <f>IF(P99="課税事業者（一般課税）",INT(FC99*10/110),0)</f>
        <v>0</v>
      </c>
      <c r="GL99" s="287">
        <f t="shared" si="226"/>
        <v>0</v>
      </c>
      <c r="GM99" s="694"/>
    </row>
    <row r="100" spans="1:195" ht="20.100000000000001" customHeight="1">
      <c r="A100" s="668"/>
      <c r="B100" s="522"/>
      <c r="C100" s="669"/>
      <c r="D100" s="673"/>
      <c r="E100" s="322" t="s">
        <v>135</v>
      </c>
      <c r="F100" s="675"/>
      <c r="G100" s="770"/>
      <c r="H100" s="497"/>
      <c r="I100" s="697"/>
      <c r="J100" s="699"/>
      <c r="K100" s="552"/>
      <c r="L100" s="541"/>
      <c r="M100" s="554"/>
      <c r="N100" s="447" t="e">
        <f t="shared" si="215"/>
        <v>#DIV/0!</v>
      </c>
      <c r="O100" s="690"/>
      <c r="P100" s="537"/>
      <c r="Q100" s="537"/>
      <c r="R100" s="89"/>
      <c r="S100" s="80" t="str">
        <f>IF(U100="","",VLOOKUP(L99,'リスト（けさない）'!$X$3:$Y$29,2,0))</f>
        <v/>
      </c>
      <c r="T100" s="74">
        <f t="shared" si="130"/>
        <v>0</v>
      </c>
      <c r="U100" s="89"/>
      <c r="V100" s="80">
        <f t="shared" si="205"/>
        <v>0</v>
      </c>
      <c r="W100" s="78"/>
      <c r="X100" s="83">
        <f t="shared" si="131"/>
        <v>0</v>
      </c>
      <c r="Y100" s="83">
        <f t="shared" si="206"/>
        <v>0</v>
      </c>
      <c r="Z100" s="394">
        <f>IF(Q99="初 年 度",Y100,0)</f>
        <v>0</v>
      </c>
      <c r="AA100" s="439">
        <f>IF(Q99="次 年 度",Y100,0)</f>
        <v>0</v>
      </c>
      <c r="AB100" s="477"/>
      <c r="AC100" s="125" t="s">
        <v>133</v>
      </c>
      <c r="AD100" s="74">
        <f t="shared" si="132"/>
        <v>0</v>
      </c>
      <c r="AE100" s="426"/>
      <c r="AF100" s="388"/>
      <c r="AG100" s="89"/>
      <c r="AH100" s="96">
        <f t="shared" si="133"/>
        <v>0</v>
      </c>
      <c r="AI100" s="96">
        <f>IF(AG99&gt;0,INT((AG100-FM100)/2),AF100-FM100)</f>
        <v>0</v>
      </c>
      <c r="AJ100" s="96">
        <f>IF(Q99="初 年 度",AI100,0)</f>
        <v>0</v>
      </c>
      <c r="AK100" s="99">
        <f>IF(Q99="次 年 度",AI100,0)</f>
        <v>0</v>
      </c>
      <c r="AL100" s="89"/>
      <c r="AM100" s="80" t="str">
        <f>IF(AO100="","",VLOOKUP(L99,'リスト（けさない）'!$AA$3:$AB$29,2,0))</f>
        <v/>
      </c>
      <c r="AN100" s="96">
        <f t="shared" si="134"/>
        <v>0</v>
      </c>
      <c r="AO100" s="426"/>
      <c r="AP100" s="107">
        <f t="shared" si="207"/>
        <v>0</v>
      </c>
      <c r="AQ100" s="89"/>
      <c r="AR100" s="111">
        <f t="shared" si="135"/>
        <v>0</v>
      </c>
      <c r="AS100" s="334">
        <f t="shared" si="234"/>
        <v>0</v>
      </c>
      <c r="AT100" s="334">
        <f>IF(Q99="初 年 度",AS100,0)</f>
        <v>0</v>
      </c>
      <c r="AU100" s="337">
        <f>IF(Q99="次 年 度",AS100,0)</f>
        <v>0</v>
      </c>
      <c r="AV100" s="477"/>
      <c r="AW100" s="125" t="s">
        <v>208</v>
      </c>
      <c r="AX100" s="96">
        <f t="shared" si="136"/>
        <v>0</v>
      </c>
      <c r="AY100" s="100"/>
      <c r="AZ100" s="370"/>
      <c r="BA100" s="89"/>
      <c r="BB100" s="96">
        <f t="shared" si="137"/>
        <v>0</v>
      </c>
      <c r="BC100" s="80">
        <f t="shared" si="229"/>
        <v>0</v>
      </c>
      <c r="BD100" s="83">
        <f>IF(Q99="初 年 度",BC100,0)</f>
        <v>0</v>
      </c>
      <c r="BE100" s="120">
        <f>IF(Q99="次 年 度",BC100,0)</f>
        <v>0</v>
      </c>
      <c r="BF100" s="477"/>
      <c r="BG100" s="125" t="s">
        <v>208</v>
      </c>
      <c r="BH100" s="96">
        <f t="shared" si="138"/>
        <v>0</v>
      </c>
      <c r="BI100" s="100"/>
      <c r="BJ100" s="370"/>
      <c r="BK100" s="89"/>
      <c r="BL100" s="96">
        <f t="shared" si="139"/>
        <v>0</v>
      </c>
      <c r="BM100" s="83">
        <f t="shared" si="235"/>
        <v>0</v>
      </c>
      <c r="BN100" s="83">
        <f>IF(Q99="初 年 度",BM100,0)</f>
        <v>0</v>
      </c>
      <c r="BO100" s="120">
        <f>IF(Q99="次 年 度",BM100,0)</f>
        <v>0</v>
      </c>
      <c r="BP100" s="477"/>
      <c r="BQ100" s="125" t="s">
        <v>208</v>
      </c>
      <c r="BR100" s="96">
        <f t="shared" si="140"/>
        <v>0</v>
      </c>
      <c r="BS100" s="100"/>
      <c r="BT100" s="370"/>
      <c r="BU100" s="89"/>
      <c r="BV100" s="96">
        <f t="shared" si="141"/>
        <v>0</v>
      </c>
      <c r="BW100" s="83">
        <f t="shared" si="236"/>
        <v>0</v>
      </c>
      <c r="BX100" s="83">
        <f>IF(Q99="初 年 度",BW100,0)</f>
        <v>0</v>
      </c>
      <c r="BY100" s="120">
        <f>IF(Q99="次 年 度",BW100,0)</f>
        <v>0</v>
      </c>
      <c r="BZ100" s="477"/>
      <c r="CA100" s="125" t="s">
        <v>228</v>
      </c>
      <c r="CB100" s="96">
        <f t="shared" si="142"/>
        <v>0</v>
      </c>
      <c r="CC100" s="100"/>
      <c r="CD100" s="370"/>
      <c r="CE100" s="89"/>
      <c r="CF100" s="96">
        <f t="shared" si="143"/>
        <v>0</v>
      </c>
      <c r="CG100" s="83">
        <f t="shared" si="230"/>
        <v>0</v>
      </c>
      <c r="CH100" s="83">
        <f>IF(Q99="初 年 度",CG100,0)</f>
        <v>0</v>
      </c>
      <c r="CI100" s="120">
        <f>IF(Q99="次 年 度",CG100,0)</f>
        <v>0</v>
      </c>
      <c r="CJ100" s="71">
        <f t="shared" si="144"/>
        <v>0</v>
      </c>
      <c r="CK100" s="80">
        <f t="shared" si="145"/>
        <v>0</v>
      </c>
      <c r="CL100" s="80">
        <f t="shared" si="146"/>
        <v>0</v>
      </c>
      <c r="CM100" s="83">
        <f t="shared" si="147"/>
        <v>0</v>
      </c>
      <c r="CN100" s="80">
        <f t="shared" si="148"/>
        <v>0</v>
      </c>
      <c r="CO100" s="130">
        <f t="shared" si="149"/>
        <v>0</v>
      </c>
      <c r="CP100" s="477"/>
      <c r="CQ100" s="81" t="str">
        <f>IF(CS100="","",VLOOKUP(L99,'リスト（けさない）'!$AD$3:$AE$29,2,0))</f>
        <v/>
      </c>
      <c r="CR100" s="74">
        <f t="shared" si="150"/>
        <v>0</v>
      </c>
      <c r="CS100" s="100"/>
      <c r="CT100" s="80">
        <f t="shared" si="151"/>
        <v>0</v>
      </c>
      <c r="CU100" s="89"/>
      <c r="CV100" s="80">
        <f t="shared" si="152"/>
        <v>0</v>
      </c>
      <c r="CW100" s="80">
        <f t="shared" si="237"/>
        <v>0</v>
      </c>
      <c r="CX100" s="83">
        <f>IF(Q99="初 年 度",CW100,0)</f>
        <v>0</v>
      </c>
      <c r="CY100" s="120">
        <f>IF(Q99="次 年 度",CW100,0)</f>
        <v>0</v>
      </c>
      <c r="CZ100" s="477"/>
      <c r="DA100" s="125" t="s">
        <v>133</v>
      </c>
      <c r="DB100" s="74">
        <f t="shared" si="153"/>
        <v>0</v>
      </c>
      <c r="DC100" s="100"/>
      <c r="DD100" s="370"/>
      <c r="DE100" s="89"/>
      <c r="DF100" s="96">
        <f t="shared" si="154"/>
        <v>0</v>
      </c>
      <c r="DG100" s="83">
        <f t="shared" si="231"/>
        <v>0</v>
      </c>
      <c r="DH100" s="83">
        <f>IF(Q99="初 年 度",DG100,0)</f>
        <v>0</v>
      </c>
      <c r="DI100" s="120">
        <f>IF(Q99="次 年 度",DG100,0)</f>
        <v>0</v>
      </c>
      <c r="DJ100" s="477"/>
      <c r="DK100" s="125" t="s">
        <v>133</v>
      </c>
      <c r="DL100" s="74">
        <f t="shared" si="155"/>
        <v>0</v>
      </c>
      <c r="DM100" s="100"/>
      <c r="DN100" s="370"/>
      <c r="DO100" s="89"/>
      <c r="DP100" s="96">
        <f t="shared" si="156"/>
        <v>0</v>
      </c>
      <c r="DQ100" s="83">
        <f t="shared" si="238"/>
        <v>0</v>
      </c>
      <c r="DR100" s="83">
        <f>IF(Q99="初 年 度",DQ100,0)</f>
        <v>0</v>
      </c>
      <c r="DS100" s="120">
        <f>IF(Q99="次 年 度",DQ100,0)</f>
        <v>0</v>
      </c>
      <c r="DT100" s="477"/>
      <c r="DU100" s="125" t="s">
        <v>133</v>
      </c>
      <c r="DV100" s="74">
        <f t="shared" si="157"/>
        <v>0</v>
      </c>
      <c r="DW100" s="100"/>
      <c r="DX100" s="370"/>
      <c r="DY100" s="89"/>
      <c r="DZ100" s="96">
        <f t="shared" si="158"/>
        <v>0</v>
      </c>
      <c r="EA100" s="83">
        <f t="shared" si="232"/>
        <v>0</v>
      </c>
      <c r="EB100" s="83">
        <f>IF(Q99="初 年 度",EA100,0)</f>
        <v>0</v>
      </c>
      <c r="EC100" s="120">
        <f>IF(Q99="次 年 度",EA100,0)</f>
        <v>0</v>
      </c>
      <c r="ED100" s="477"/>
      <c r="EE100" s="125" t="s">
        <v>133</v>
      </c>
      <c r="EF100" s="74">
        <f t="shared" si="159"/>
        <v>0</v>
      </c>
      <c r="EG100" s="100"/>
      <c r="EH100" s="370"/>
      <c r="EI100" s="89"/>
      <c r="EJ100" s="96">
        <f t="shared" si="160"/>
        <v>0</v>
      </c>
      <c r="EK100" s="83">
        <f t="shared" si="239"/>
        <v>0</v>
      </c>
      <c r="EL100" s="83">
        <f>IF(Q99="初 年 度",EK100,0)</f>
        <v>0</v>
      </c>
      <c r="EM100" s="120">
        <f>IF(Q99="次 年 度",EK100,0)</f>
        <v>0</v>
      </c>
      <c r="EN100" s="71">
        <f t="shared" si="161"/>
        <v>0</v>
      </c>
      <c r="EO100" s="83">
        <f t="shared" si="216"/>
        <v>0</v>
      </c>
      <c r="EP100" s="83">
        <f t="shared" si="162"/>
        <v>0</v>
      </c>
      <c r="EQ100" s="83">
        <f t="shared" si="163"/>
        <v>0</v>
      </c>
      <c r="ER100" s="83">
        <f t="shared" si="164"/>
        <v>0</v>
      </c>
      <c r="ES100" s="120">
        <f t="shared" si="165"/>
        <v>0</v>
      </c>
      <c r="ET100" s="136">
        <f t="shared" si="208"/>
        <v>0</v>
      </c>
      <c r="EU100" s="122">
        <f t="shared" si="209"/>
        <v>0</v>
      </c>
      <c r="EV100" s="83">
        <f t="shared" si="210"/>
        <v>0</v>
      </c>
      <c r="EW100" s="83">
        <f t="shared" si="211"/>
        <v>0</v>
      </c>
      <c r="EX100" s="83">
        <f t="shared" si="212"/>
        <v>0</v>
      </c>
      <c r="EY100" s="130">
        <f t="shared" si="213"/>
        <v>0</v>
      </c>
      <c r="EZ100" s="71">
        <f>IF(L99="ブルーベリー（普通栽培）",0,220)</f>
        <v>220</v>
      </c>
      <c r="FA100" s="80">
        <f>IF(L99="ブルーベリー（普通栽培）",0,T100+AD100+AN100)</f>
        <v>0</v>
      </c>
      <c r="FB100" s="83">
        <f>IF(L99="ブルーベリー（普通栽培）",0,U100+AE100+AO100)</f>
        <v>0</v>
      </c>
      <c r="FC100" s="83">
        <f t="shared" si="166"/>
        <v>0</v>
      </c>
      <c r="FD100" s="83">
        <f t="shared" si="128"/>
        <v>0</v>
      </c>
      <c r="FE100" s="117">
        <f>IF(Q99="初 年 度",FC100-GK100,0)</f>
        <v>0</v>
      </c>
      <c r="FF100" s="118">
        <f>IF(Q99="次 年 度",FC100-GK100,0)</f>
        <v>0</v>
      </c>
      <c r="FG100" s="136">
        <f t="shared" si="167"/>
        <v>0</v>
      </c>
      <c r="FH100" s="83">
        <f t="shared" si="168"/>
        <v>0</v>
      </c>
      <c r="FI100" s="83">
        <f t="shared" si="169"/>
        <v>0</v>
      </c>
      <c r="FJ100" s="130">
        <f t="shared" si="170"/>
        <v>0</v>
      </c>
      <c r="FK100" s="314">
        <f>IF(P99="課税事業者（一般課税）",INT(V100*10/110)+INT(W100*10/110),0)</f>
        <v>0</v>
      </c>
      <c r="FL100" s="92">
        <f t="shared" si="214"/>
        <v>0</v>
      </c>
      <c r="FM100" s="102">
        <f>IF(P99="課税事業者（一般課税）",INT(AG100*0.0909090909090909),0)</f>
        <v>0</v>
      </c>
      <c r="FN100" s="343">
        <f t="shared" si="217"/>
        <v>0</v>
      </c>
      <c r="FO100" s="350">
        <f>IF(P99="課税事業者（一般課税）",INT(AP100*10/110)+INT(AQ100*10/110),0)</f>
        <v>0</v>
      </c>
      <c r="FP100" s="115">
        <f t="shared" si="171"/>
        <v>0</v>
      </c>
      <c r="FQ100" s="347">
        <f>IF(P99="課税事業者（一般課税）",INT(BA100*10/110),0)</f>
        <v>0</v>
      </c>
      <c r="FR100" s="92">
        <f t="shared" si="218"/>
        <v>0</v>
      </c>
      <c r="FS100" s="355">
        <f>IF(P99="課税事業者（一般課税）",INT(BL100*10/110),0)</f>
        <v>0</v>
      </c>
      <c r="FT100" s="105">
        <f t="shared" si="219"/>
        <v>0</v>
      </c>
      <c r="FU100" s="355">
        <f>IF(P99="課税事業者（一般課税）",INT(BV100*10/110),0)</f>
        <v>0</v>
      </c>
      <c r="FV100" s="115">
        <f t="shared" si="220"/>
        <v>0</v>
      </c>
      <c r="FW100" s="355">
        <f>IF(P99="課税事業者（一般課税）",INT(CF100*10/110),0)</f>
        <v>0</v>
      </c>
      <c r="FX100" s="105">
        <f t="shared" si="221"/>
        <v>0</v>
      </c>
      <c r="FY100" s="347">
        <f>IF(P99="課税事業者（一般課税）",INT(CT100*10/110)+INT(CU100*10/110),0)</f>
        <v>0</v>
      </c>
      <c r="FZ100" s="92">
        <f t="shared" si="172"/>
        <v>0</v>
      </c>
      <c r="GA100" s="355">
        <f>IF(P99="課税事業者（一般課税）",INT(DF100*10/110),0)</f>
        <v>0</v>
      </c>
      <c r="GB100" s="105">
        <f t="shared" si="222"/>
        <v>0</v>
      </c>
      <c r="GC100" s="354">
        <f>IF(P99="課税事業者（一般課税）",INT(DL100*10/110),0)</f>
        <v>0</v>
      </c>
      <c r="GD100" s="92">
        <f t="shared" si="223"/>
        <v>0</v>
      </c>
      <c r="GE100" s="355">
        <f>IF(P99="課税事業者（一般課税）",INT(DZ100*10/110),0)</f>
        <v>0</v>
      </c>
      <c r="GF100" s="115">
        <f t="shared" si="224"/>
        <v>0</v>
      </c>
      <c r="GG100" s="354">
        <f>IF(P99="課税事業者（一般課税）",INT(EJ100*10/110),0)</f>
        <v>0</v>
      </c>
      <c r="GH100" s="115">
        <f t="shared" si="225"/>
        <v>0</v>
      </c>
      <c r="GI100" s="113">
        <f t="shared" si="173"/>
        <v>0</v>
      </c>
      <c r="GJ100" s="92">
        <f t="shared" si="174"/>
        <v>0</v>
      </c>
      <c r="GK100" s="355">
        <f>IF(P99="課税事業者（一般課税）",INT(FC100*10/110),0)</f>
        <v>0</v>
      </c>
      <c r="GL100" s="140">
        <f t="shared" si="226"/>
        <v>0</v>
      </c>
      <c r="GM100" s="695"/>
    </row>
    <row r="101" spans="1:195" ht="20.100000000000001" customHeight="1">
      <c r="A101" s="667" t="str">
        <f t="shared" ref="A101" si="248">+A99</f>
        <v>北海道</v>
      </c>
      <c r="B101" s="521"/>
      <c r="C101" s="629">
        <f t="shared" si="228"/>
        <v>44</v>
      </c>
      <c r="D101" s="685"/>
      <c r="E101" s="321" t="s">
        <v>253</v>
      </c>
      <c r="F101" s="680"/>
      <c r="G101" s="767">
        <f>+'申請用入力(①本体) '!G101:G102</f>
        <v>0</v>
      </c>
      <c r="H101" s="697"/>
      <c r="I101" s="543"/>
      <c r="J101" s="698"/>
      <c r="K101" s="701"/>
      <c r="L101" s="683"/>
      <c r="M101" s="761"/>
      <c r="N101" s="448" t="e">
        <f t="shared" si="215"/>
        <v>#DIV/0!</v>
      </c>
      <c r="O101" s="689" t="str">
        <f>IF(L101="","",VLOOKUP(L101,'リスト（けさない）'!$Q$3:$R$29,2,0))</f>
        <v/>
      </c>
      <c r="P101" s="700"/>
      <c r="Q101" s="700"/>
      <c r="R101" s="473"/>
      <c r="S101" s="251" t="str">
        <f>IF(U101="","",VLOOKUP(L101,'リスト（けさない）'!$X$3:$Y$29,2,0))</f>
        <v/>
      </c>
      <c r="T101" s="243">
        <f t="shared" si="130"/>
        <v>0</v>
      </c>
      <c r="U101" s="255"/>
      <c r="V101" s="245">
        <f t="shared" si="205"/>
        <v>0</v>
      </c>
      <c r="W101" s="246"/>
      <c r="X101" s="247">
        <f t="shared" si="131"/>
        <v>0</v>
      </c>
      <c r="Y101" s="247">
        <f t="shared" si="206"/>
        <v>0</v>
      </c>
      <c r="Z101" s="335">
        <f>IF(Q101="初 年 度",Y101,0)</f>
        <v>0</v>
      </c>
      <c r="AA101" s="420">
        <f>IF(Q101="次 年 度",Y101,0)</f>
        <v>0</v>
      </c>
      <c r="AB101" s="476"/>
      <c r="AC101" s="124" t="s">
        <v>208</v>
      </c>
      <c r="AD101" s="243">
        <f t="shared" si="132"/>
        <v>0</v>
      </c>
      <c r="AE101" s="425"/>
      <c r="AF101" s="388"/>
      <c r="AG101" s="255"/>
      <c r="AH101" s="248">
        <f t="shared" si="133"/>
        <v>0</v>
      </c>
      <c r="AI101" s="339">
        <f>IF(AG101&gt;0,INT((AG101-FM101)/2),AF101-FM101)</f>
        <v>0</v>
      </c>
      <c r="AJ101" s="335">
        <f>IF(Q101="初 年 度",AI101,0)</f>
        <v>0</v>
      </c>
      <c r="AK101" s="336">
        <f>IF(Q101="次 年 度",AI101,0)</f>
        <v>0</v>
      </c>
      <c r="AL101" s="473"/>
      <c r="AM101" s="245" t="str">
        <f>IF(AO101="","",VLOOKUP(L101,'リスト（けさない）'!$AA$3:$AB$29,2,0))</f>
        <v/>
      </c>
      <c r="AN101" s="248">
        <f t="shared" si="134"/>
        <v>0</v>
      </c>
      <c r="AO101" s="425"/>
      <c r="AP101" s="257">
        <f t="shared" si="207"/>
        <v>0</v>
      </c>
      <c r="AQ101" s="255"/>
      <c r="AR101" s="258">
        <f t="shared" si="135"/>
        <v>0</v>
      </c>
      <c r="AS101" s="338">
        <f t="shared" si="234"/>
        <v>0</v>
      </c>
      <c r="AT101" s="332">
        <f>IF(Q101="初 年 度",AS101,0)</f>
        <v>0</v>
      </c>
      <c r="AU101" s="333">
        <f>IF(Q101="次 年 度",AS101,0)</f>
        <v>0</v>
      </c>
      <c r="AV101" s="476"/>
      <c r="AW101" s="124" t="s">
        <v>208</v>
      </c>
      <c r="AX101" s="248">
        <f t="shared" si="136"/>
        <v>0</v>
      </c>
      <c r="AY101" s="244"/>
      <c r="AZ101" s="369"/>
      <c r="BA101" s="255"/>
      <c r="BB101" s="248">
        <f t="shared" si="137"/>
        <v>0</v>
      </c>
      <c r="BC101" s="339">
        <f t="shared" si="229"/>
        <v>0</v>
      </c>
      <c r="BD101" s="335">
        <f>IF(Q101="初 年 度",BC101,0)</f>
        <v>0</v>
      </c>
      <c r="BE101" s="336">
        <f>IF(Q101="次 年 度",BC101,0)</f>
        <v>0</v>
      </c>
      <c r="BF101" s="476"/>
      <c r="BG101" s="124" t="s">
        <v>208</v>
      </c>
      <c r="BH101" s="248">
        <f t="shared" si="138"/>
        <v>0</v>
      </c>
      <c r="BI101" s="244"/>
      <c r="BJ101" s="369"/>
      <c r="BK101" s="255"/>
      <c r="BL101" s="248">
        <f t="shared" si="139"/>
        <v>0</v>
      </c>
      <c r="BM101" s="339">
        <f t="shared" si="235"/>
        <v>0</v>
      </c>
      <c r="BN101" s="335">
        <f>IF(Q101="初 年 度",BM101,0)</f>
        <v>0</v>
      </c>
      <c r="BO101" s="336">
        <f>IF(Q101="次 年 度",BM101,0)</f>
        <v>0</v>
      </c>
      <c r="BP101" s="476"/>
      <c r="BQ101" s="124" t="s">
        <v>208</v>
      </c>
      <c r="BR101" s="248">
        <f t="shared" si="140"/>
        <v>0</v>
      </c>
      <c r="BS101" s="244"/>
      <c r="BT101" s="369"/>
      <c r="BU101" s="88"/>
      <c r="BV101" s="95">
        <f t="shared" si="141"/>
        <v>0</v>
      </c>
      <c r="BW101" s="339">
        <f t="shared" si="236"/>
        <v>0</v>
      </c>
      <c r="BX101" s="335">
        <f>IF(Q101="初 年 度",BW101,0)</f>
        <v>0</v>
      </c>
      <c r="BY101" s="336">
        <f>IF(Q101="次 年 度",BW101,0)</f>
        <v>0</v>
      </c>
      <c r="BZ101" s="476"/>
      <c r="CA101" s="124" t="s">
        <v>208</v>
      </c>
      <c r="CB101" s="248">
        <f t="shared" si="142"/>
        <v>0</v>
      </c>
      <c r="CC101" s="244"/>
      <c r="CD101" s="369"/>
      <c r="CE101" s="255"/>
      <c r="CF101" s="254">
        <f t="shared" si="143"/>
        <v>0</v>
      </c>
      <c r="CG101" s="338">
        <f t="shared" si="230"/>
        <v>0</v>
      </c>
      <c r="CH101" s="332">
        <f>IF(Q101="初 年 度",CG101,0)</f>
        <v>0</v>
      </c>
      <c r="CI101" s="333">
        <f>IF(Q101="次 年 度",CG101,0)</f>
        <v>0</v>
      </c>
      <c r="CJ101" s="242">
        <f t="shared" si="144"/>
        <v>0</v>
      </c>
      <c r="CK101" s="251">
        <f t="shared" si="145"/>
        <v>0</v>
      </c>
      <c r="CL101" s="245">
        <f t="shared" si="146"/>
        <v>0</v>
      </c>
      <c r="CM101" s="247">
        <f t="shared" si="147"/>
        <v>0</v>
      </c>
      <c r="CN101" s="245">
        <f t="shared" si="148"/>
        <v>0</v>
      </c>
      <c r="CO101" s="266">
        <f t="shared" si="149"/>
        <v>0</v>
      </c>
      <c r="CP101" s="476"/>
      <c r="CQ101" s="245" t="str">
        <f>IF(CS101="","",VLOOKUP(L101,'リスト（けさない）'!$AD$3:$AE$29,2,0))</f>
        <v/>
      </c>
      <c r="CR101" s="267">
        <f t="shared" si="150"/>
        <v>0</v>
      </c>
      <c r="CS101" s="244"/>
      <c r="CT101" s="245">
        <f t="shared" si="151"/>
        <v>0</v>
      </c>
      <c r="CU101" s="255"/>
      <c r="CV101" s="245">
        <f t="shared" si="152"/>
        <v>0</v>
      </c>
      <c r="CW101" s="339">
        <f t="shared" si="237"/>
        <v>0</v>
      </c>
      <c r="CX101" s="335">
        <f>IF(Q101="初 年 度",CW101,0)</f>
        <v>0</v>
      </c>
      <c r="CY101" s="336">
        <f>IF(Q101="次 年 度",CW101,0)</f>
        <v>0</v>
      </c>
      <c r="CZ101" s="476"/>
      <c r="DA101" s="124" t="s">
        <v>208</v>
      </c>
      <c r="DB101" s="267">
        <f t="shared" si="153"/>
        <v>0</v>
      </c>
      <c r="DC101" s="244"/>
      <c r="DD101" s="369"/>
      <c r="DE101" s="255"/>
      <c r="DF101" s="254">
        <f t="shared" si="154"/>
        <v>0</v>
      </c>
      <c r="DG101" s="338">
        <f t="shared" si="231"/>
        <v>0</v>
      </c>
      <c r="DH101" s="332">
        <f>IF(Q101="初 年 度",DG101,0)</f>
        <v>0</v>
      </c>
      <c r="DI101" s="333">
        <f>IF(Q101="次 年 度",DG101,0)</f>
        <v>0</v>
      </c>
      <c r="DJ101" s="476"/>
      <c r="DK101" s="458" t="s">
        <v>208</v>
      </c>
      <c r="DL101" s="267">
        <f t="shared" si="155"/>
        <v>0</v>
      </c>
      <c r="DM101" s="244"/>
      <c r="DN101" s="369"/>
      <c r="DO101" s="255"/>
      <c r="DP101" s="248">
        <f t="shared" si="156"/>
        <v>0</v>
      </c>
      <c r="DQ101" s="339">
        <f t="shared" si="238"/>
        <v>0</v>
      </c>
      <c r="DR101" s="335">
        <f>IF(Q101="初 年 度",DQ101,0)</f>
        <v>0</v>
      </c>
      <c r="DS101" s="336">
        <f>IF(Q101="次 年 度",DQ101,0)</f>
        <v>0</v>
      </c>
      <c r="DT101" s="476"/>
      <c r="DU101" s="458" t="s">
        <v>208</v>
      </c>
      <c r="DV101" s="267">
        <f t="shared" si="157"/>
        <v>0</v>
      </c>
      <c r="DW101" s="244"/>
      <c r="DX101" s="369"/>
      <c r="DY101" s="260"/>
      <c r="DZ101" s="254">
        <f t="shared" si="158"/>
        <v>0</v>
      </c>
      <c r="EA101" s="338">
        <f t="shared" si="232"/>
        <v>0</v>
      </c>
      <c r="EB101" s="332">
        <f>IF(Q101="初 年 度",EA101,0)</f>
        <v>0</v>
      </c>
      <c r="EC101" s="333">
        <f>IF(Q101="次 年 度",EA101,0)</f>
        <v>0</v>
      </c>
      <c r="ED101" s="476"/>
      <c r="EE101" s="458" t="s">
        <v>208</v>
      </c>
      <c r="EF101" s="267">
        <f t="shared" si="159"/>
        <v>0</v>
      </c>
      <c r="EG101" s="244"/>
      <c r="EH101" s="369"/>
      <c r="EI101" s="255"/>
      <c r="EJ101" s="248">
        <f t="shared" si="160"/>
        <v>0</v>
      </c>
      <c r="EK101" s="339">
        <f t="shared" si="239"/>
        <v>0</v>
      </c>
      <c r="EL101" s="335">
        <f>IF(Q101="初 年 度",EK101,0)</f>
        <v>0</v>
      </c>
      <c r="EM101" s="336">
        <f>IF(Q101="次 年 度",EK101,0)</f>
        <v>0</v>
      </c>
      <c r="EN101" s="256">
        <f t="shared" si="161"/>
        <v>0</v>
      </c>
      <c r="EO101" s="247">
        <f t="shared" si="216"/>
        <v>0</v>
      </c>
      <c r="EP101" s="247">
        <f t="shared" si="162"/>
        <v>0</v>
      </c>
      <c r="EQ101" s="247">
        <f t="shared" si="163"/>
        <v>0</v>
      </c>
      <c r="ER101" s="247">
        <f t="shared" si="164"/>
        <v>0</v>
      </c>
      <c r="ES101" s="259">
        <f t="shared" si="165"/>
        <v>0</v>
      </c>
      <c r="ET101" s="272">
        <f t="shared" si="208"/>
        <v>0</v>
      </c>
      <c r="EU101" s="264">
        <f t="shared" si="209"/>
        <v>0</v>
      </c>
      <c r="EV101" s="247">
        <f t="shared" si="210"/>
        <v>0</v>
      </c>
      <c r="EW101" s="247">
        <f t="shared" si="211"/>
        <v>0</v>
      </c>
      <c r="EX101" s="251">
        <f t="shared" si="212"/>
        <v>0</v>
      </c>
      <c r="EY101" s="268">
        <f t="shared" si="213"/>
        <v>0</v>
      </c>
      <c r="EZ101" s="383">
        <f>IF(L101="ブルーベリー（普通栽培）",0,220)</f>
        <v>220</v>
      </c>
      <c r="FA101" s="247">
        <f>IF(L101="ブルーベリー（普通栽培）",0,T101+AD101+AN101)</f>
        <v>0</v>
      </c>
      <c r="FB101" s="247">
        <f>IF(L101="ブルーベリー（普通栽培）",0,U101+AE101+AO101)</f>
        <v>0</v>
      </c>
      <c r="FC101" s="253">
        <f t="shared" si="166"/>
        <v>0</v>
      </c>
      <c r="FD101" s="247">
        <f t="shared" si="128"/>
        <v>0</v>
      </c>
      <c r="FE101" s="247">
        <f>IF(Q101="初 年 度",FC101-GK101,0)</f>
        <v>0</v>
      </c>
      <c r="FF101" s="259">
        <f>IF(Q101="次 年 度",FC101-GK101,0)</f>
        <v>0</v>
      </c>
      <c r="FG101" s="70">
        <f t="shared" si="167"/>
        <v>0</v>
      </c>
      <c r="FH101" s="82">
        <f t="shared" si="168"/>
        <v>0</v>
      </c>
      <c r="FI101" s="82">
        <f t="shared" si="169"/>
        <v>0</v>
      </c>
      <c r="FJ101" s="129">
        <f t="shared" si="170"/>
        <v>0</v>
      </c>
      <c r="FK101" s="228">
        <f>IF(P101="課税事業者（一般課税）",INT(V101*10/110)+INT(W101*10/110),0)</f>
        <v>0</v>
      </c>
      <c r="FL101" s="277">
        <f t="shared" si="214"/>
        <v>0</v>
      </c>
      <c r="FM101" s="278">
        <f>IF(P101="課税事業者（一般課税）",INT(AG101*0.0909090909090909),0)</f>
        <v>0</v>
      </c>
      <c r="FN101" s="342">
        <f t="shared" si="217"/>
        <v>0</v>
      </c>
      <c r="FO101" s="232">
        <f>IF(P101="課税事業者（一般課税）",INT(AP101*10/110)+INT(AQ101*10/110),0)</f>
        <v>0</v>
      </c>
      <c r="FP101" s="281">
        <f t="shared" si="171"/>
        <v>0</v>
      </c>
      <c r="FQ101" s="340">
        <f>IF(P101="課税事業者（一般課税）",INT(BA101*10/110),0)</f>
        <v>0</v>
      </c>
      <c r="FR101" s="277">
        <f t="shared" si="218"/>
        <v>0</v>
      </c>
      <c r="FS101" s="230">
        <f>IF(P101="課税事業者（一般課税）",INT(BL101*10/110),0)</f>
        <v>0</v>
      </c>
      <c r="FT101" s="281">
        <f t="shared" si="219"/>
        <v>0</v>
      </c>
      <c r="FU101" s="230">
        <f>IF(P101="課税事業者（一般課税）",INT(BV101*10/110),0)</f>
        <v>0</v>
      </c>
      <c r="FV101" s="281">
        <f t="shared" si="220"/>
        <v>0</v>
      </c>
      <c r="FW101" s="230">
        <f>IF(P101="課税事業者（一般課税）",INT(CF101*10/110),0)</f>
        <v>0</v>
      </c>
      <c r="FX101" s="279">
        <f t="shared" si="221"/>
        <v>0</v>
      </c>
      <c r="FY101" s="340">
        <f>IF(P101="課税事業者（一般課税）",INT(CT101*10/110)+INT(CU101*10/110),0)</f>
        <v>0</v>
      </c>
      <c r="FZ101" s="277">
        <f t="shared" si="172"/>
        <v>0</v>
      </c>
      <c r="GA101" s="230">
        <f>IF(P101="課税事業者（一般課税）",INT(DF101*10/110),0)</f>
        <v>0</v>
      </c>
      <c r="GB101" s="279">
        <f t="shared" si="222"/>
        <v>0</v>
      </c>
      <c r="GC101" s="353">
        <f>IF(P101="課税事業者（一般課税）",INT(DP101*10/110),0)</f>
        <v>0</v>
      </c>
      <c r="GD101" s="277">
        <f t="shared" si="223"/>
        <v>0</v>
      </c>
      <c r="GE101" s="230">
        <f>IF(P101="課税事業者（一般課税）",INT(DZ101*10/110),0)</f>
        <v>0</v>
      </c>
      <c r="GF101" s="281">
        <f t="shared" si="224"/>
        <v>0</v>
      </c>
      <c r="GG101" s="353">
        <f>IF(P101="課税事業者（一般課税）",INT(EJ101*10/110),0)</f>
        <v>0</v>
      </c>
      <c r="GH101" s="281">
        <f t="shared" si="225"/>
        <v>0</v>
      </c>
      <c r="GI101" s="280">
        <f t="shared" si="173"/>
        <v>0</v>
      </c>
      <c r="GJ101" s="277">
        <f t="shared" si="174"/>
        <v>0</v>
      </c>
      <c r="GK101" s="230">
        <f>IF(P101="課税事業者（一般課税）",INT(FC101*10/110),0)</f>
        <v>0</v>
      </c>
      <c r="GL101" s="287">
        <f t="shared" si="226"/>
        <v>0</v>
      </c>
      <c r="GM101" s="694"/>
    </row>
    <row r="102" spans="1:195" ht="20.100000000000001" customHeight="1">
      <c r="A102" s="668"/>
      <c r="B102" s="522"/>
      <c r="C102" s="669"/>
      <c r="D102" s="673"/>
      <c r="E102" s="320" t="s">
        <v>135</v>
      </c>
      <c r="F102" s="675"/>
      <c r="G102" s="770"/>
      <c r="H102" s="497"/>
      <c r="I102" s="697"/>
      <c r="J102" s="699"/>
      <c r="K102" s="552"/>
      <c r="L102" s="541"/>
      <c r="M102" s="554"/>
      <c r="N102" s="447" t="e">
        <f t="shared" si="215"/>
        <v>#DIV/0!</v>
      </c>
      <c r="O102" s="690"/>
      <c r="P102" s="537"/>
      <c r="Q102" s="537"/>
      <c r="R102" s="89"/>
      <c r="S102" s="80" t="str">
        <f>IF(U102="","",VLOOKUP(L101,'リスト（けさない）'!$X$3:$Y$29,2,0))</f>
        <v/>
      </c>
      <c r="T102" s="74">
        <f t="shared" si="130"/>
        <v>0</v>
      </c>
      <c r="U102" s="89"/>
      <c r="V102" s="80">
        <f t="shared" si="205"/>
        <v>0</v>
      </c>
      <c r="W102" s="78"/>
      <c r="X102" s="83">
        <f t="shared" si="131"/>
        <v>0</v>
      </c>
      <c r="Y102" s="83">
        <f t="shared" si="206"/>
        <v>0</v>
      </c>
      <c r="Z102" s="394">
        <f>IF(Q101="初 年 度",Y102,0)</f>
        <v>0</v>
      </c>
      <c r="AA102" s="439">
        <f>IF(Q101="次 年 度",Y102,0)</f>
        <v>0</v>
      </c>
      <c r="AB102" s="477"/>
      <c r="AC102" s="125" t="s">
        <v>208</v>
      </c>
      <c r="AD102" s="74">
        <f t="shared" si="132"/>
        <v>0</v>
      </c>
      <c r="AE102" s="426"/>
      <c r="AF102" s="388"/>
      <c r="AG102" s="89"/>
      <c r="AH102" s="96">
        <f t="shared" si="133"/>
        <v>0</v>
      </c>
      <c r="AI102" s="96">
        <f>IF(AG101&gt;0,INT((AG102-FM102)/2),AF102-FM102)</f>
        <v>0</v>
      </c>
      <c r="AJ102" s="96">
        <f>IF(Q101="初 年 度",AI102,0)</f>
        <v>0</v>
      </c>
      <c r="AK102" s="99">
        <f>IF(Q101="次 年 度",AI102,0)</f>
        <v>0</v>
      </c>
      <c r="AL102" s="89"/>
      <c r="AM102" s="80" t="str">
        <f>IF(AO102="","",VLOOKUP(L101,'リスト（けさない）'!$AA$3:$AB$29,2,0))</f>
        <v/>
      </c>
      <c r="AN102" s="96">
        <f t="shared" si="134"/>
        <v>0</v>
      </c>
      <c r="AO102" s="426"/>
      <c r="AP102" s="107">
        <f t="shared" si="207"/>
        <v>0</v>
      </c>
      <c r="AQ102" s="89"/>
      <c r="AR102" s="111">
        <f t="shared" si="135"/>
        <v>0</v>
      </c>
      <c r="AS102" s="334">
        <f t="shared" si="234"/>
        <v>0</v>
      </c>
      <c r="AT102" s="334">
        <f>IF(Q101="初 年 度",AS102,0)</f>
        <v>0</v>
      </c>
      <c r="AU102" s="337">
        <f>IF(Q101="次 年 度",AS102,0)</f>
        <v>0</v>
      </c>
      <c r="AV102" s="477"/>
      <c r="AW102" s="125" t="s">
        <v>208</v>
      </c>
      <c r="AX102" s="96">
        <f t="shared" si="136"/>
        <v>0</v>
      </c>
      <c r="AY102" s="100"/>
      <c r="AZ102" s="370"/>
      <c r="BA102" s="89"/>
      <c r="BB102" s="96">
        <f t="shared" si="137"/>
        <v>0</v>
      </c>
      <c r="BC102" s="80">
        <f t="shared" si="229"/>
        <v>0</v>
      </c>
      <c r="BD102" s="83">
        <f>IF(Q101="初 年 度",BC102,0)</f>
        <v>0</v>
      </c>
      <c r="BE102" s="120">
        <f>IF(Q101="次 年 度",BC102,0)</f>
        <v>0</v>
      </c>
      <c r="BF102" s="477"/>
      <c r="BG102" s="125" t="s">
        <v>208</v>
      </c>
      <c r="BH102" s="96">
        <f t="shared" si="138"/>
        <v>0</v>
      </c>
      <c r="BI102" s="100"/>
      <c r="BJ102" s="370"/>
      <c r="BK102" s="89"/>
      <c r="BL102" s="96">
        <f t="shared" si="139"/>
        <v>0</v>
      </c>
      <c r="BM102" s="83">
        <f t="shared" si="235"/>
        <v>0</v>
      </c>
      <c r="BN102" s="83">
        <f>IF(Q101="初 年 度",BM102,0)</f>
        <v>0</v>
      </c>
      <c r="BO102" s="120">
        <f>IF(Q101="次 年 度",BM102,0)</f>
        <v>0</v>
      </c>
      <c r="BP102" s="477"/>
      <c r="BQ102" s="125" t="s">
        <v>208</v>
      </c>
      <c r="BR102" s="96">
        <f t="shared" si="140"/>
        <v>0</v>
      </c>
      <c r="BS102" s="100"/>
      <c r="BT102" s="370"/>
      <c r="BU102" s="89"/>
      <c r="BV102" s="96">
        <f t="shared" si="141"/>
        <v>0</v>
      </c>
      <c r="BW102" s="83">
        <f t="shared" si="236"/>
        <v>0</v>
      </c>
      <c r="BX102" s="83">
        <f>IF(Q101="初 年 度",BW102,0)</f>
        <v>0</v>
      </c>
      <c r="BY102" s="120">
        <f>IF(Q101="次 年 度",BW102,0)</f>
        <v>0</v>
      </c>
      <c r="BZ102" s="477"/>
      <c r="CA102" s="125" t="s">
        <v>208</v>
      </c>
      <c r="CB102" s="96">
        <f t="shared" si="142"/>
        <v>0</v>
      </c>
      <c r="CC102" s="100"/>
      <c r="CD102" s="370"/>
      <c r="CE102" s="89"/>
      <c r="CF102" s="96">
        <f t="shared" si="143"/>
        <v>0</v>
      </c>
      <c r="CG102" s="83">
        <f t="shared" si="230"/>
        <v>0</v>
      </c>
      <c r="CH102" s="83">
        <f>IF(Q101="初 年 度",CG102,0)</f>
        <v>0</v>
      </c>
      <c r="CI102" s="120">
        <f>IF(Q101="次 年 度",CG102,0)</f>
        <v>0</v>
      </c>
      <c r="CJ102" s="71">
        <f t="shared" si="144"/>
        <v>0</v>
      </c>
      <c r="CK102" s="80">
        <f t="shared" si="145"/>
        <v>0</v>
      </c>
      <c r="CL102" s="80">
        <f t="shared" si="146"/>
        <v>0</v>
      </c>
      <c r="CM102" s="83">
        <f t="shared" si="147"/>
        <v>0</v>
      </c>
      <c r="CN102" s="80">
        <f t="shared" si="148"/>
        <v>0</v>
      </c>
      <c r="CO102" s="130">
        <f t="shared" si="149"/>
        <v>0</v>
      </c>
      <c r="CP102" s="477"/>
      <c r="CQ102" s="80" t="str">
        <f>IF(CS102="","",VLOOKUP(L101,'リスト（けさない）'!$AD$3:$AE$29,2,0))</f>
        <v/>
      </c>
      <c r="CR102" s="74">
        <f t="shared" si="150"/>
        <v>0</v>
      </c>
      <c r="CS102" s="100"/>
      <c r="CT102" s="80">
        <f t="shared" si="151"/>
        <v>0</v>
      </c>
      <c r="CU102" s="89"/>
      <c r="CV102" s="80">
        <f t="shared" si="152"/>
        <v>0</v>
      </c>
      <c r="CW102" s="80">
        <f t="shared" si="237"/>
        <v>0</v>
      </c>
      <c r="CX102" s="83">
        <f>IF(Q101="初 年 度",CW102,0)</f>
        <v>0</v>
      </c>
      <c r="CY102" s="120">
        <f>IF(Q101="次 年 度",CW102,0)</f>
        <v>0</v>
      </c>
      <c r="CZ102" s="477"/>
      <c r="DA102" s="125" t="s">
        <v>208</v>
      </c>
      <c r="DB102" s="74">
        <f t="shared" si="153"/>
        <v>0</v>
      </c>
      <c r="DC102" s="100"/>
      <c r="DD102" s="370"/>
      <c r="DE102" s="89"/>
      <c r="DF102" s="96">
        <f t="shared" si="154"/>
        <v>0</v>
      </c>
      <c r="DG102" s="83">
        <f t="shared" si="231"/>
        <v>0</v>
      </c>
      <c r="DH102" s="83">
        <f>IF(Q101="初 年 度",DG102,0)</f>
        <v>0</v>
      </c>
      <c r="DI102" s="120">
        <f>IF(Q101="次 年 度",DG102,0)</f>
        <v>0</v>
      </c>
      <c r="DJ102" s="477"/>
      <c r="DK102" s="125" t="s">
        <v>208</v>
      </c>
      <c r="DL102" s="74">
        <f t="shared" si="155"/>
        <v>0</v>
      </c>
      <c r="DM102" s="100"/>
      <c r="DN102" s="370"/>
      <c r="DO102" s="89"/>
      <c r="DP102" s="96">
        <f t="shared" si="156"/>
        <v>0</v>
      </c>
      <c r="DQ102" s="83">
        <f t="shared" si="238"/>
        <v>0</v>
      </c>
      <c r="DR102" s="83">
        <f>IF(Q101="初 年 度",DQ102,0)</f>
        <v>0</v>
      </c>
      <c r="DS102" s="120">
        <f>IF(Q101="次 年 度",DQ102,0)</f>
        <v>0</v>
      </c>
      <c r="DT102" s="477"/>
      <c r="DU102" s="125" t="s">
        <v>208</v>
      </c>
      <c r="DV102" s="74">
        <f t="shared" si="157"/>
        <v>0</v>
      </c>
      <c r="DW102" s="100"/>
      <c r="DX102" s="370"/>
      <c r="DY102" s="89"/>
      <c r="DZ102" s="96">
        <f t="shared" si="158"/>
        <v>0</v>
      </c>
      <c r="EA102" s="83">
        <f t="shared" si="232"/>
        <v>0</v>
      </c>
      <c r="EB102" s="83">
        <f>IF(Q101="初 年 度",EA102,0)</f>
        <v>0</v>
      </c>
      <c r="EC102" s="120">
        <f>IF(Q101="次 年 度",EA102,0)</f>
        <v>0</v>
      </c>
      <c r="ED102" s="477"/>
      <c r="EE102" s="125" t="s">
        <v>208</v>
      </c>
      <c r="EF102" s="74">
        <f t="shared" si="159"/>
        <v>0</v>
      </c>
      <c r="EG102" s="100"/>
      <c r="EH102" s="370"/>
      <c r="EI102" s="89"/>
      <c r="EJ102" s="96">
        <f t="shared" si="160"/>
        <v>0</v>
      </c>
      <c r="EK102" s="83">
        <f t="shared" si="239"/>
        <v>0</v>
      </c>
      <c r="EL102" s="83">
        <f>IF(Q101="初 年 度",EK102,0)</f>
        <v>0</v>
      </c>
      <c r="EM102" s="120">
        <f>IF(Q101="次 年 度",EK102,0)</f>
        <v>0</v>
      </c>
      <c r="EN102" s="71">
        <f t="shared" si="161"/>
        <v>0</v>
      </c>
      <c r="EO102" s="83">
        <f t="shared" si="216"/>
        <v>0</v>
      </c>
      <c r="EP102" s="83">
        <f t="shared" si="162"/>
        <v>0</v>
      </c>
      <c r="EQ102" s="83">
        <f t="shared" si="163"/>
        <v>0</v>
      </c>
      <c r="ER102" s="83">
        <f t="shared" si="164"/>
        <v>0</v>
      </c>
      <c r="ES102" s="120">
        <f t="shared" si="165"/>
        <v>0</v>
      </c>
      <c r="ET102" s="136">
        <f t="shared" si="208"/>
        <v>0</v>
      </c>
      <c r="EU102" s="122">
        <f t="shared" si="209"/>
        <v>0</v>
      </c>
      <c r="EV102" s="83">
        <f t="shared" si="210"/>
        <v>0</v>
      </c>
      <c r="EW102" s="83">
        <f t="shared" si="211"/>
        <v>0</v>
      </c>
      <c r="EX102" s="83">
        <f t="shared" si="212"/>
        <v>0</v>
      </c>
      <c r="EY102" s="130">
        <f t="shared" si="213"/>
        <v>0</v>
      </c>
      <c r="EZ102" s="71">
        <f>IF(L101="ブルーベリー（普通栽培）",0,220)</f>
        <v>220</v>
      </c>
      <c r="FA102" s="80">
        <f>IF(L101="ブルーベリー（普通栽培）",0,T102+AD102+AN102)</f>
        <v>0</v>
      </c>
      <c r="FB102" s="83">
        <f>IF(L101="ブルーベリー（普通栽培）",0,U102+AE102+AO102)</f>
        <v>0</v>
      </c>
      <c r="FC102" s="83">
        <f t="shared" si="166"/>
        <v>0</v>
      </c>
      <c r="FD102" s="83">
        <f t="shared" si="128"/>
        <v>0</v>
      </c>
      <c r="FE102" s="239">
        <f>IF(Q101="初 年 度",FC102-GK102,0)</f>
        <v>0</v>
      </c>
      <c r="FF102" s="240">
        <f>IF(Q101="次 年 度",FC102-GK102,0)</f>
        <v>0</v>
      </c>
      <c r="FG102" s="71">
        <f t="shared" si="167"/>
        <v>0</v>
      </c>
      <c r="FH102" s="83">
        <f t="shared" si="168"/>
        <v>0</v>
      </c>
      <c r="FI102" s="83">
        <f t="shared" si="169"/>
        <v>0</v>
      </c>
      <c r="FJ102" s="130">
        <f t="shared" si="170"/>
        <v>0</v>
      </c>
      <c r="FK102" s="314">
        <f>IF(P101="課税事業者（一般課税）",INT(V102*10/110)+INT(W102*10/110),0)</f>
        <v>0</v>
      </c>
      <c r="FL102" s="92">
        <f t="shared" si="214"/>
        <v>0</v>
      </c>
      <c r="FM102" s="102">
        <f>IF(P101="課税事業者（一般課税）",INT(AG102*0.0909090909090909),0)</f>
        <v>0</v>
      </c>
      <c r="FN102" s="343">
        <f t="shared" si="217"/>
        <v>0</v>
      </c>
      <c r="FO102" s="350">
        <f>IF(P101="課税事業者（一般課税）",INT(AP102*10/110)+INT(AQ102*10/110),0)</f>
        <v>0</v>
      </c>
      <c r="FP102" s="115">
        <f t="shared" si="171"/>
        <v>0</v>
      </c>
      <c r="FQ102" s="347">
        <f>IF(P101="課税事業者（一般課税）",INT(BA102*10/110),0)</f>
        <v>0</v>
      </c>
      <c r="FR102" s="92">
        <f t="shared" si="218"/>
        <v>0</v>
      </c>
      <c r="FS102" s="355">
        <f>IF(P101="課税事業者（一般課税）",INT(BL102*10/110),0)</f>
        <v>0</v>
      </c>
      <c r="FT102" s="105">
        <f t="shared" si="219"/>
        <v>0</v>
      </c>
      <c r="FU102" s="355">
        <f>IF(P101="課税事業者（一般課税）",INT(BV102*10/110),0)</f>
        <v>0</v>
      </c>
      <c r="FV102" s="115">
        <f t="shared" si="220"/>
        <v>0</v>
      </c>
      <c r="FW102" s="355">
        <f>IF(P101="課税事業者（一般課税）",INT(CF102*10/110),0)</f>
        <v>0</v>
      </c>
      <c r="FX102" s="105">
        <f t="shared" si="221"/>
        <v>0</v>
      </c>
      <c r="FY102" s="347">
        <f>IF(P101="課税事業者（一般課税）",INT(CT102*10/110)+INT(CU102*10/110),0)</f>
        <v>0</v>
      </c>
      <c r="FZ102" s="92">
        <f t="shared" si="172"/>
        <v>0</v>
      </c>
      <c r="GA102" s="355">
        <f>IF(P101="課税事業者（一般課税）",INT(DF102*10/110),0)</f>
        <v>0</v>
      </c>
      <c r="GB102" s="105">
        <f t="shared" si="222"/>
        <v>0</v>
      </c>
      <c r="GC102" s="354">
        <f>IF(P101="課税事業者（一般課税）",INT(DL102*10/110),0)</f>
        <v>0</v>
      </c>
      <c r="GD102" s="92">
        <f t="shared" si="223"/>
        <v>0</v>
      </c>
      <c r="GE102" s="355">
        <f>IF(P101="課税事業者（一般課税）",INT(DZ102*10/110),0)</f>
        <v>0</v>
      </c>
      <c r="GF102" s="115">
        <f t="shared" si="224"/>
        <v>0</v>
      </c>
      <c r="GG102" s="354">
        <f>IF(P101="課税事業者（一般課税）",INT(EJ102*10/110),0)</f>
        <v>0</v>
      </c>
      <c r="GH102" s="115">
        <f t="shared" si="225"/>
        <v>0</v>
      </c>
      <c r="GI102" s="113">
        <f t="shared" si="173"/>
        <v>0</v>
      </c>
      <c r="GJ102" s="92">
        <f t="shared" si="174"/>
        <v>0</v>
      </c>
      <c r="GK102" s="355">
        <f>IF(P101="課税事業者（一般課税）",INT(FC102*10/110),0)</f>
        <v>0</v>
      </c>
      <c r="GL102" s="140">
        <f t="shared" si="226"/>
        <v>0</v>
      </c>
      <c r="GM102" s="695"/>
    </row>
    <row r="103" spans="1:195" ht="20.100000000000001" customHeight="1">
      <c r="A103" s="667" t="str">
        <f t="shared" ref="A103" si="249">+A101</f>
        <v>北海道</v>
      </c>
      <c r="B103" s="521"/>
      <c r="C103" s="629">
        <f t="shared" si="228"/>
        <v>45</v>
      </c>
      <c r="D103" s="685"/>
      <c r="E103" s="317" t="s">
        <v>253</v>
      </c>
      <c r="F103" s="680"/>
      <c r="G103" s="767">
        <f>+'申請用入力(①本体) '!G103:G104</f>
        <v>0</v>
      </c>
      <c r="H103" s="697"/>
      <c r="I103" s="543"/>
      <c r="J103" s="698"/>
      <c r="K103" s="701"/>
      <c r="L103" s="683"/>
      <c r="M103" s="761"/>
      <c r="N103" s="448" t="e">
        <f t="shared" si="215"/>
        <v>#DIV/0!</v>
      </c>
      <c r="O103" s="689" t="str">
        <f>IF(L103="","",VLOOKUP(L103,'リスト（けさない）'!$Q$3:$R$29,2,0))</f>
        <v/>
      </c>
      <c r="P103" s="700"/>
      <c r="Q103" s="700"/>
      <c r="R103" s="460"/>
      <c r="S103" s="251" t="str">
        <f>IF(U103="","",VLOOKUP(L103,'リスト（けさない）'!$X$3:$Y$29,2,0))</f>
        <v/>
      </c>
      <c r="T103" s="249">
        <f t="shared" si="130"/>
        <v>0</v>
      </c>
      <c r="U103" s="260"/>
      <c r="V103" s="251">
        <f t="shared" si="205"/>
        <v>0</v>
      </c>
      <c r="W103" s="252"/>
      <c r="X103" s="253">
        <f t="shared" si="131"/>
        <v>0</v>
      </c>
      <c r="Y103" s="247">
        <f t="shared" si="206"/>
        <v>0</v>
      </c>
      <c r="Z103" s="335">
        <f>IF(Q103="初 年 度",Y103,0)</f>
        <v>0</v>
      </c>
      <c r="AA103" s="420">
        <f>IF(Q103="次 年 度",Y103,0)</f>
        <v>0</v>
      </c>
      <c r="AB103" s="478"/>
      <c r="AC103" s="73" t="s">
        <v>208</v>
      </c>
      <c r="AD103" s="249">
        <f t="shared" si="132"/>
        <v>0</v>
      </c>
      <c r="AE103" s="427"/>
      <c r="AF103" s="388"/>
      <c r="AG103" s="260"/>
      <c r="AH103" s="254">
        <f t="shared" si="133"/>
        <v>0</v>
      </c>
      <c r="AI103" s="339">
        <f>IF(AG103&gt;0,INT((AG103-FM103)/2),AF103-FM103)</f>
        <v>0</v>
      </c>
      <c r="AJ103" s="335">
        <f>IF(Q103="初 年 度",AI103,0)</f>
        <v>0</v>
      </c>
      <c r="AK103" s="336">
        <f>IF(Q103="次 年 度",AI103,0)</f>
        <v>0</v>
      </c>
      <c r="AL103" s="460"/>
      <c r="AM103" s="251" t="str">
        <f>IF(AO103="","",VLOOKUP(L103,'リスト（けさない）'!$AA$3:$AB$29,2,0))</f>
        <v/>
      </c>
      <c r="AN103" s="254">
        <f t="shared" si="134"/>
        <v>0</v>
      </c>
      <c r="AO103" s="427"/>
      <c r="AP103" s="261">
        <f t="shared" si="207"/>
        <v>0</v>
      </c>
      <c r="AQ103" s="260"/>
      <c r="AR103" s="262">
        <f t="shared" si="135"/>
        <v>0</v>
      </c>
      <c r="AS103" s="338">
        <f t="shared" si="234"/>
        <v>0</v>
      </c>
      <c r="AT103" s="332">
        <f>IF(Q103="初 年 度",AS103,0)</f>
        <v>0</v>
      </c>
      <c r="AU103" s="333">
        <f>IF(Q103="次 年 度",AS103,0)</f>
        <v>0</v>
      </c>
      <c r="AV103" s="478"/>
      <c r="AW103" s="73" t="s">
        <v>208</v>
      </c>
      <c r="AX103" s="254">
        <f t="shared" si="136"/>
        <v>0</v>
      </c>
      <c r="AY103" s="250"/>
      <c r="AZ103" s="369"/>
      <c r="BA103" s="260"/>
      <c r="BB103" s="254">
        <f t="shared" si="137"/>
        <v>0</v>
      </c>
      <c r="BC103" s="338">
        <f t="shared" si="229"/>
        <v>0</v>
      </c>
      <c r="BD103" s="332">
        <f>IF(Q103="初 年 度",BC103,0)</f>
        <v>0</v>
      </c>
      <c r="BE103" s="333">
        <f>IF(Q103="次 年 度",BC103,0)</f>
        <v>0</v>
      </c>
      <c r="BF103" s="478"/>
      <c r="BG103" s="73" t="s">
        <v>208</v>
      </c>
      <c r="BH103" s="254">
        <f t="shared" si="138"/>
        <v>0</v>
      </c>
      <c r="BI103" s="250"/>
      <c r="BJ103" s="369"/>
      <c r="BK103" s="260"/>
      <c r="BL103" s="254">
        <f t="shared" si="139"/>
        <v>0</v>
      </c>
      <c r="BM103" s="339">
        <f t="shared" si="235"/>
        <v>0</v>
      </c>
      <c r="BN103" s="335">
        <f>IF(Q103="初 年 度",BM103,0)</f>
        <v>0</v>
      </c>
      <c r="BO103" s="336">
        <f>IF(Q103="次 年 度",BM103,0)</f>
        <v>0</v>
      </c>
      <c r="BP103" s="478"/>
      <c r="BQ103" s="73" t="s">
        <v>208</v>
      </c>
      <c r="BR103" s="254">
        <f t="shared" si="140"/>
        <v>0</v>
      </c>
      <c r="BS103" s="250"/>
      <c r="BT103" s="369"/>
      <c r="BU103" s="90"/>
      <c r="BV103" s="97">
        <f t="shared" si="141"/>
        <v>0</v>
      </c>
      <c r="BW103" s="339">
        <f t="shared" si="236"/>
        <v>0</v>
      </c>
      <c r="BX103" s="335">
        <f>IF(Q103="初 年 度",BW103,0)</f>
        <v>0</v>
      </c>
      <c r="BY103" s="336">
        <f>IF(Q103="次 年 度",BW103,0)</f>
        <v>0</v>
      </c>
      <c r="BZ103" s="478"/>
      <c r="CA103" s="73" t="s">
        <v>208</v>
      </c>
      <c r="CB103" s="254">
        <f t="shared" si="142"/>
        <v>0</v>
      </c>
      <c r="CC103" s="250"/>
      <c r="CD103" s="369"/>
      <c r="CE103" s="90"/>
      <c r="CF103" s="254">
        <f t="shared" si="143"/>
        <v>0</v>
      </c>
      <c r="CG103" s="338">
        <f t="shared" si="230"/>
        <v>0</v>
      </c>
      <c r="CH103" s="332">
        <f>IF(Q103="初 年 度",CG103,0)</f>
        <v>0</v>
      </c>
      <c r="CI103" s="333">
        <f>IF(Q103="次 年 度",CG103,0)</f>
        <v>0</v>
      </c>
      <c r="CJ103" s="242">
        <f t="shared" si="144"/>
        <v>0</v>
      </c>
      <c r="CK103" s="251">
        <f t="shared" si="145"/>
        <v>0</v>
      </c>
      <c r="CL103" s="251">
        <f t="shared" si="146"/>
        <v>0</v>
      </c>
      <c r="CM103" s="253">
        <f t="shared" si="147"/>
        <v>0</v>
      </c>
      <c r="CN103" s="251">
        <f t="shared" si="148"/>
        <v>0</v>
      </c>
      <c r="CO103" s="268">
        <f t="shared" si="149"/>
        <v>0</v>
      </c>
      <c r="CP103" s="478"/>
      <c r="CQ103" s="251" t="str">
        <f>IF(CS103="","",VLOOKUP(L103,'リスト（けさない）'!$AD$3:$AE$29,2,0))</f>
        <v/>
      </c>
      <c r="CR103" s="249">
        <f t="shared" si="150"/>
        <v>0</v>
      </c>
      <c r="CS103" s="250"/>
      <c r="CT103" s="251">
        <f t="shared" si="151"/>
        <v>0</v>
      </c>
      <c r="CU103" s="260"/>
      <c r="CV103" s="251">
        <f t="shared" si="152"/>
        <v>0</v>
      </c>
      <c r="CW103" s="339">
        <f t="shared" si="237"/>
        <v>0</v>
      </c>
      <c r="CX103" s="335">
        <f>IF(Q103="初 年 度",CW103,0)</f>
        <v>0</v>
      </c>
      <c r="CY103" s="336">
        <f>IF(Q103="次 年 度",CW103,0)</f>
        <v>0</v>
      </c>
      <c r="CZ103" s="478"/>
      <c r="DA103" s="73" t="s">
        <v>208</v>
      </c>
      <c r="DB103" s="249">
        <f t="shared" si="153"/>
        <v>0</v>
      </c>
      <c r="DC103" s="250"/>
      <c r="DD103" s="369"/>
      <c r="DE103" s="260"/>
      <c r="DF103" s="254">
        <f t="shared" si="154"/>
        <v>0</v>
      </c>
      <c r="DG103" s="338">
        <f t="shared" si="231"/>
        <v>0</v>
      </c>
      <c r="DH103" s="332">
        <f>IF(Q103="初 年 度",DG103,0)</f>
        <v>0</v>
      </c>
      <c r="DI103" s="333">
        <f>IF(Q103="次 年 度",DG103,0)</f>
        <v>0</v>
      </c>
      <c r="DJ103" s="478"/>
      <c r="DK103" s="456" t="s">
        <v>208</v>
      </c>
      <c r="DL103" s="249">
        <f t="shared" si="155"/>
        <v>0</v>
      </c>
      <c r="DM103" s="250"/>
      <c r="DN103" s="369"/>
      <c r="DO103" s="260"/>
      <c r="DP103" s="254">
        <f t="shared" si="156"/>
        <v>0</v>
      </c>
      <c r="DQ103" s="339">
        <f t="shared" si="238"/>
        <v>0</v>
      </c>
      <c r="DR103" s="335">
        <f>IF(Q103="初 年 度",DQ103,0)</f>
        <v>0</v>
      </c>
      <c r="DS103" s="336">
        <f>IF(Q103="次 年 度",DQ103,0)</f>
        <v>0</v>
      </c>
      <c r="DT103" s="478"/>
      <c r="DU103" s="456" t="s">
        <v>208</v>
      </c>
      <c r="DV103" s="249">
        <f t="shared" si="157"/>
        <v>0</v>
      </c>
      <c r="DW103" s="250"/>
      <c r="DX103" s="369"/>
      <c r="DY103" s="260"/>
      <c r="DZ103" s="254">
        <f t="shared" si="158"/>
        <v>0</v>
      </c>
      <c r="EA103" s="338">
        <f t="shared" si="232"/>
        <v>0</v>
      </c>
      <c r="EB103" s="332">
        <f>IF(Q103="初 年 度",EA103,0)</f>
        <v>0</v>
      </c>
      <c r="EC103" s="333">
        <f>IF(Q103="次 年 度",EA103,0)</f>
        <v>0</v>
      </c>
      <c r="ED103" s="478"/>
      <c r="EE103" s="456" t="s">
        <v>208</v>
      </c>
      <c r="EF103" s="249">
        <f t="shared" si="159"/>
        <v>0</v>
      </c>
      <c r="EG103" s="250"/>
      <c r="EH103" s="369"/>
      <c r="EI103" s="260"/>
      <c r="EJ103" s="254">
        <f t="shared" si="160"/>
        <v>0</v>
      </c>
      <c r="EK103" s="339">
        <f t="shared" si="239"/>
        <v>0</v>
      </c>
      <c r="EL103" s="335">
        <f>IF(Q103="初 年 度",EK103,0)</f>
        <v>0</v>
      </c>
      <c r="EM103" s="336">
        <f>IF(Q103="次 年 度",EK103,0)</f>
        <v>0</v>
      </c>
      <c r="EN103" s="242">
        <f t="shared" si="161"/>
        <v>0</v>
      </c>
      <c r="EO103" s="253">
        <f t="shared" si="216"/>
        <v>0</v>
      </c>
      <c r="EP103" s="253">
        <f t="shared" si="162"/>
        <v>0</v>
      </c>
      <c r="EQ103" s="253">
        <f t="shared" si="163"/>
        <v>0</v>
      </c>
      <c r="ER103" s="253">
        <f t="shared" si="164"/>
        <v>0</v>
      </c>
      <c r="ES103" s="263">
        <f t="shared" si="165"/>
        <v>0</v>
      </c>
      <c r="ET103" s="276">
        <f t="shared" si="208"/>
        <v>0</v>
      </c>
      <c r="EU103" s="265">
        <f t="shared" si="209"/>
        <v>0</v>
      </c>
      <c r="EV103" s="253">
        <f t="shared" si="210"/>
        <v>0</v>
      </c>
      <c r="EW103" s="253">
        <f t="shared" si="211"/>
        <v>0</v>
      </c>
      <c r="EX103" s="251">
        <f t="shared" si="212"/>
        <v>0</v>
      </c>
      <c r="EY103" s="268">
        <f t="shared" si="213"/>
        <v>0</v>
      </c>
      <c r="EZ103" s="383">
        <f>IF(L103="ブルーベリー（普通栽培）",0,220)</f>
        <v>220</v>
      </c>
      <c r="FA103" s="247">
        <f>IF(L103="ブルーベリー（普通栽培）",0,T103+AD103+AN103)</f>
        <v>0</v>
      </c>
      <c r="FB103" s="247">
        <f>IF(L103="ブルーベリー（普通栽培）",0,U103+AE103+AO103)</f>
        <v>0</v>
      </c>
      <c r="FC103" s="253">
        <f t="shared" si="166"/>
        <v>0</v>
      </c>
      <c r="FD103" s="253">
        <f t="shared" ref="FD103:FD114" si="250">SUM(FE103,FF103)</f>
        <v>0</v>
      </c>
      <c r="FE103" s="253">
        <f>IF(Q103="初 年 度",FC103-GK103,0)</f>
        <v>0</v>
      </c>
      <c r="FF103" s="263">
        <f>IF(Q103="次 年 度",FC103-GK103,0)</f>
        <v>0</v>
      </c>
      <c r="FG103" s="137">
        <f t="shared" si="167"/>
        <v>0</v>
      </c>
      <c r="FH103" s="84">
        <f t="shared" si="168"/>
        <v>0</v>
      </c>
      <c r="FI103" s="84">
        <f t="shared" si="169"/>
        <v>0</v>
      </c>
      <c r="FJ103" s="131">
        <f t="shared" si="170"/>
        <v>0</v>
      </c>
      <c r="FK103" s="228">
        <f>IF(P103="課税事業者（一般課税）",INT(V103*10/110)+INT(W103*10/110),0)</f>
        <v>0</v>
      </c>
      <c r="FL103" s="282">
        <f t="shared" si="214"/>
        <v>0</v>
      </c>
      <c r="FM103" s="283">
        <f>IF(P103="課税事業者（一般課税）",INT(AG103*0.0909090909090909),0)</f>
        <v>0</v>
      </c>
      <c r="FN103" s="344">
        <f t="shared" si="217"/>
        <v>0</v>
      </c>
      <c r="FO103" s="232">
        <f>IF(P103="課税事業者（一般課税）",INT(AP103*10/110)+INT(AQ103*10/110),0)</f>
        <v>0</v>
      </c>
      <c r="FP103" s="286">
        <f t="shared" si="171"/>
        <v>0</v>
      </c>
      <c r="FQ103" s="340">
        <f>IF(P103="課税事業者（一般課税）",INT(BA103*10/110),0)</f>
        <v>0</v>
      </c>
      <c r="FR103" s="282">
        <f t="shared" si="218"/>
        <v>0</v>
      </c>
      <c r="FS103" s="230">
        <f>IF(P103="課税事業者（一般課税）",INT(BL103*10/110),0)</f>
        <v>0</v>
      </c>
      <c r="FT103" s="284">
        <f t="shared" si="219"/>
        <v>0</v>
      </c>
      <c r="FU103" s="230">
        <f>IF(P103="課税事業者（一般課税）",INT(BV103*10/110),0)</f>
        <v>0</v>
      </c>
      <c r="FV103" s="286">
        <f t="shared" si="220"/>
        <v>0</v>
      </c>
      <c r="FW103" s="230">
        <f>IF(P103="課税事業者（一般課税）",INT(CF103*10/110),0)</f>
        <v>0</v>
      </c>
      <c r="FX103" s="284">
        <f t="shared" si="221"/>
        <v>0</v>
      </c>
      <c r="FY103" s="340">
        <f>IF(P103="課税事業者（一般課税）",INT(CT103*10/110)+INT(CU103*10/110),0)</f>
        <v>0</v>
      </c>
      <c r="FZ103" s="282">
        <f t="shared" si="172"/>
        <v>0</v>
      </c>
      <c r="GA103" s="230">
        <f>IF(P103="課税事業者（一般課税）",INT(DF103*10/110),0)</f>
        <v>0</v>
      </c>
      <c r="GB103" s="284">
        <f t="shared" si="222"/>
        <v>0</v>
      </c>
      <c r="GC103" s="353">
        <f>IF(P103="課税事業者（一般課税）",INT(DP103*10/110),0)</f>
        <v>0</v>
      </c>
      <c r="GD103" s="282">
        <f t="shared" si="223"/>
        <v>0</v>
      </c>
      <c r="GE103" s="230">
        <f>IF(P103="課税事業者（一般課税）",INT(DZ103*10/110),0)</f>
        <v>0</v>
      </c>
      <c r="GF103" s="286">
        <f t="shared" si="224"/>
        <v>0</v>
      </c>
      <c r="GG103" s="353">
        <f>IF(P103="課税事業者（一般課税）",INT(EJ103*10/110),0)</f>
        <v>0</v>
      </c>
      <c r="GH103" s="286">
        <f t="shared" si="225"/>
        <v>0</v>
      </c>
      <c r="GI103" s="285">
        <f t="shared" si="173"/>
        <v>0</v>
      </c>
      <c r="GJ103" s="282">
        <f t="shared" si="174"/>
        <v>0</v>
      </c>
      <c r="GK103" s="230">
        <f>IF(P103="課税事業者（一般課税）",INT(FC103*10/110),0)</f>
        <v>0</v>
      </c>
      <c r="GL103" s="288">
        <f t="shared" si="226"/>
        <v>0</v>
      </c>
      <c r="GM103" s="694"/>
    </row>
    <row r="104" spans="1:195" ht="20.100000000000001" customHeight="1">
      <c r="A104" s="668"/>
      <c r="B104" s="522"/>
      <c r="C104" s="669"/>
      <c r="D104" s="673"/>
      <c r="E104" s="322" t="s">
        <v>135</v>
      </c>
      <c r="F104" s="675"/>
      <c r="G104" s="770"/>
      <c r="H104" s="497"/>
      <c r="I104" s="697"/>
      <c r="J104" s="699"/>
      <c r="K104" s="552"/>
      <c r="L104" s="541"/>
      <c r="M104" s="554"/>
      <c r="N104" s="447" t="e">
        <f t="shared" si="215"/>
        <v>#DIV/0!</v>
      </c>
      <c r="O104" s="690"/>
      <c r="P104" s="537"/>
      <c r="Q104" s="537"/>
      <c r="R104" s="91"/>
      <c r="S104" s="80" t="str">
        <f>IF(U104="","",VLOOKUP(L103,'リスト（けさない）'!$X$3:$Y$29,2,0))</f>
        <v/>
      </c>
      <c r="T104" s="75">
        <f t="shared" si="130"/>
        <v>0</v>
      </c>
      <c r="U104" s="91"/>
      <c r="V104" s="81">
        <f t="shared" si="205"/>
        <v>0</v>
      </c>
      <c r="W104" s="79"/>
      <c r="X104" s="85">
        <f t="shared" si="131"/>
        <v>0</v>
      </c>
      <c r="Y104" s="83">
        <f t="shared" si="206"/>
        <v>0</v>
      </c>
      <c r="Z104" s="394">
        <f>IF(Q103="初 年 度",Y104,0)</f>
        <v>0</v>
      </c>
      <c r="AA104" s="439">
        <f>IF(Q103="次 年 度",Y104,0)</f>
        <v>0</v>
      </c>
      <c r="AB104" s="475"/>
      <c r="AC104" s="126" t="s">
        <v>208</v>
      </c>
      <c r="AD104" s="75">
        <f t="shared" si="132"/>
        <v>0</v>
      </c>
      <c r="AE104" s="424"/>
      <c r="AF104" s="388"/>
      <c r="AG104" s="91"/>
      <c r="AH104" s="94">
        <f t="shared" si="133"/>
        <v>0</v>
      </c>
      <c r="AI104" s="96">
        <f>IF(AG103&gt;0,INT((AG104-FM104)/2),AF104-FM104)</f>
        <v>0</v>
      </c>
      <c r="AJ104" s="96">
        <f>IF(Q103="初 年 度",AI104,0)</f>
        <v>0</v>
      </c>
      <c r="AK104" s="99">
        <f>IF(Q103="次 年 度",AI104,0)</f>
        <v>0</v>
      </c>
      <c r="AL104" s="91"/>
      <c r="AM104" s="81" t="str">
        <f>IF(AO104="","",VLOOKUP(L103,'リスト（けさない）'!$AA$3:$AB$29,2,0))</f>
        <v/>
      </c>
      <c r="AN104" s="94">
        <f t="shared" si="134"/>
        <v>0</v>
      </c>
      <c r="AO104" s="424"/>
      <c r="AP104" s="106">
        <f t="shared" si="207"/>
        <v>0</v>
      </c>
      <c r="AQ104" s="91"/>
      <c r="AR104" s="110">
        <f t="shared" si="135"/>
        <v>0</v>
      </c>
      <c r="AS104" s="334">
        <f t="shared" si="234"/>
        <v>0</v>
      </c>
      <c r="AT104" s="334">
        <f>IF(Q103="初 年 度",AS104,0)</f>
        <v>0</v>
      </c>
      <c r="AU104" s="337">
        <f>IF(Q103="次 年 度",AS104,0)</f>
        <v>0</v>
      </c>
      <c r="AV104" s="475"/>
      <c r="AW104" s="126" t="s">
        <v>208</v>
      </c>
      <c r="AX104" s="94">
        <f t="shared" si="136"/>
        <v>0</v>
      </c>
      <c r="AY104" s="101"/>
      <c r="AZ104" s="370"/>
      <c r="BA104" s="91"/>
      <c r="BB104" s="96">
        <f t="shared" si="137"/>
        <v>0</v>
      </c>
      <c r="BC104" s="80">
        <f t="shared" si="229"/>
        <v>0</v>
      </c>
      <c r="BD104" s="83">
        <f>IF(Q103="初 年 度",BC104,0)</f>
        <v>0</v>
      </c>
      <c r="BE104" s="337">
        <f>IF(Q103="次 年 度",BC104,0)</f>
        <v>0</v>
      </c>
      <c r="BF104" s="475"/>
      <c r="BG104" s="126" t="s">
        <v>208</v>
      </c>
      <c r="BH104" s="94">
        <f t="shared" si="138"/>
        <v>0</v>
      </c>
      <c r="BI104" s="101"/>
      <c r="BJ104" s="370"/>
      <c r="BK104" s="91"/>
      <c r="BL104" s="94">
        <f t="shared" si="139"/>
        <v>0</v>
      </c>
      <c r="BM104" s="83">
        <f t="shared" si="235"/>
        <v>0</v>
      </c>
      <c r="BN104" s="83">
        <f>IF(Q103="初 年 度",BM104,0)</f>
        <v>0</v>
      </c>
      <c r="BO104" s="120">
        <f>IF(Q103="次 年 度",BM104,0)</f>
        <v>0</v>
      </c>
      <c r="BP104" s="475"/>
      <c r="BQ104" s="126" t="s">
        <v>208</v>
      </c>
      <c r="BR104" s="94">
        <f t="shared" si="140"/>
        <v>0</v>
      </c>
      <c r="BS104" s="101"/>
      <c r="BT104" s="370"/>
      <c r="BU104" s="91"/>
      <c r="BV104" s="94">
        <f t="shared" si="141"/>
        <v>0</v>
      </c>
      <c r="BW104" s="83">
        <f t="shared" si="236"/>
        <v>0</v>
      </c>
      <c r="BX104" s="83">
        <f>IF(Q103="初 年 度",BW104,0)</f>
        <v>0</v>
      </c>
      <c r="BY104" s="120">
        <f>IF(Q103="次 年 度",BW104,0)</f>
        <v>0</v>
      </c>
      <c r="BZ104" s="475"/>
      <c r="CA104" s="126" t="s">
        <v>208</v>
      </c>
      <c r="CB104" s="94">
        <f t="shared" si="142"/>
        <v>0</v>
      </c>
      <c r="CC104" s="101"/>
      <c r="CD104" s="370"/>
      <c r="CE104" s="91"/>
      <c r="CF104" s="96">
        <f t="shared" si="143"/>
        <v>0</v>
      </c>
      <c r="CG104" s="83">
        <f t="shared" si="230"/>
        <v>0</v>
      </c>
      <c r="CH104" s="83">
        <f>IF(Q103="初 年 度",CG104,0)</f>
        <v>0</v>
      </c>
      <c r="CI104" s="120">
        <f>IF(Q103="次 年 度",CG104,0)</f>
        <v>0</v>
      </c>
      <c r="CJ104" s="71">
        <f t="shared" si="144"/>
        <v>0</v>
      </c>
      <c r="CK104" s="80">
        <f t="shared" si="145"/>
        <v>0</v>
      </c>
      <c r="CL104" s="81">
        <f t="shared" si="146"/>
        <v>0</v>
      </c>
      <c r="CM104" s="85">
        <f t="shared" si="147"/>
        <v>0</v>
      </c>
      <c r="CN104" s="81">
        <f t="shared" si="148"/>
        <v>0</v>
      </c>
      <c r="CO104" s="132">
        <f t="shared" si="149"/>
        <v>0</v>
      </c>
      <c r="CP104" s="475"/>
      <c r="CQ104" s="81" t="str">
        <f>IF(CS104="","",VLOOKUP(L103,'リスト（けさない）'!$AD$3:$AE$29,2,0))</f>
        <v/>
      </c>
      <c r="CR104" s="75">
        <f t="shared" si="150"/>
        <v>0</v>
      </c>
      <c r="CS104" s="101"/>
      <c r="CT104" s="81">
        <f t="shared" si="151"/>
        <v>0</v>
      </c>
      <c r="CU104" s="91"/>
      <c r="CV104" s="81">
        <f t="shared" si="152"/>
        <v>0</v>
      </c>
      <c r="CW104" s="80">
        <f t="shared" si="237"/>
        <v>0</v>
      </c>
      <c r="CX104" s="83">
        <f>IF(Q103="初 年 度",CW104,0)</f>
        <v>0</v>
      </c>
      <c r="CY104" s="120">
        <f>IF(Q103="次 年 度",CW104,0)</f>
        <v>0</v>
      </c>
      <c r="CZ104" s="475"/>
      <c r="DA104" s="126" t="s">
        <v>208</v>
      </c>
      <c r="DB104" s="75">
        <f t="shared" si="153"/>
        <v>0</v>
      </c>
      <c r="DC104" s="101"/>
      <c r="DD104" s="370"/>
      <c r="DE104" s="91"/>
      <c r="DF104" s="96">
        <f t="shared" si="154"/>
        <v>0</v>
      </c>
      <c r="DG104" s="83">
        <f t="shared" si="231"/>
        <v>0</v>
      </c>
      <c r="DH104" s="83">
        <f>IF(Q103="初 年 度",DG104,0)</f>
        <v>0</v>
      </c>
      <c r="DI104" s="120">
        <f>IF(Q103="次 年 度",DG104,0)</f>
        <v>0</v>
      </c>
      <c r="DJ104" s="475"/>
      <c r="DK104" s="126" t="s">
        <v>208</v>
      </c>
      <c r="DL104" s="75">
        <f t="shared" si="155"/>
        <v>0</v>
      </c>
      <c r="DM104" s="101"/>
      <c r="DN104" s="370"/>
      <c r="DO104" s="91"/>
      <c r="DP104" s="94">
        <f t="shared" si="156"/>
        <v>0</v>
      </c>
      <c r="DQ104" s="83">
        <f t="shared" si="238"/>
        <v>0</v>
      </c>
      <c r="DR104" s="83">
        <f>IF(Q103="初 年 度",DQ104,0)</f>
        <v>0</v>
      </c>
      <c r="DS104" s="120">
        <f>IF(Q103="次 年 度",DQ104,0)</f>
        <v>0</v>
      </c>
      <c r="DT104" s="475"/>
      <c r="DU104" s="126" t="s">
        <v>208</v>
      </c>
      <c r="DV104" s="75">
        <f t="shared" si="157"/>
        <v>0</v>
      </c>
      <c r="DW104" s="101"/>
      <c r="DX104" s="370"/>
      <c r="DY104" s="89"/>
      <c r="DZ104" s="96">
        <f t="shared" si="158"/>
        <v>0</v>
      </c>
      <c r="EA104" s="83">
        <f t="shared" si="232"/>
        <v>0</v>
      </c>
      <c r="EB104" s="83">
        <f>IF(Q103="初 年 度",EA104,0)</f>
        <v>0</v>
      </c>
      <c r="EC104" s="120">
        <f>IF(Q103="次 年 度",EA104,0)</f>
        <v>0</v>
      </c>
      <c r="ED104" s="475"/>
      <c r="EE104" s="126" t="s">
        <v>208</v>
      </c>
      <c r="EF104" s="75">
        <f t="shared" si="159"/>
        <v>0</v>
      </c>
      <c r="EG104" s="101"/>
      <c r="EH104" s="370"/>
      <c r="EI104" s="91"/>
      <c r="EJ104" s="94">
        <f t="shared" si="160"/>
        <v>0</v>
      </c>
      <c r="EK104" s="83">
        <f t="shared" si="239"/>
        <v>0</v>
      </c>
      <c r="EL104" s="83">
        <f>IF(Q103="初 年 度",EK104,0)</f>
        <v>0</v>
      </c>
      <c r="EM104" s="120">
        <f>IF(Q103="次 年 度",EK104,0)</f>
        <v>0</v>
      </c>
      <c r="EN104" s="69">
        <f t="shared" si="161"/>
        <v>0</v>
      </c>
      <c r="EO104" s="83">
        <f t="shared" si="216"/>
        <v>0</v>
      </c>
      <c r="EP104" s="85">
        <f t="shared" si="162"/>
        <v>0</v>
      </c>
      <c r="EQ104" s="85">
        <f t="shared" si="163"/>
        <v>0</v>
      </c>
      <c r="ER104" s="85">
        <f t="shared" si="164"/>
        <v>0</v>
      </c>
      <c r="ES104" s="119">
        <f t="shared" si="165"/>
        <v>0</v>
      </c>
      <c r="ET104" s="138">
        <f t="shared" si="208"/>
        <v>0</v>
      </c>
      <c r="EU104" s="123">
        <f t="shared" si="209"/>
        <v>0</v>
      </c>
      <c r="EV104" s="85">
        <f t="shared" si="210"/>
        <v>0</v>
      </c>
      <c r="EW104" s="83">
        <f t="shared" si="211"/>
        <v>0</v>
      </c>
      <c r="EX104" s="80">
        <f t="shared" si="212"/>
        <v>0</v>
      </c>
      <c r="EY104" s="130">
        <f t="shared" si="213"/>
        <v>0</v>
      </c>
      <c r="EZ104" s="71">
        <f>IF(L103="ブルーベリー（普通栽培）",0,220)</f>
        <v>220</v>
      </c>
      <c r="FA104" s="80">
        <f>IF(L103="ブルーベリー（普通栽培）",0,T104+AD104+AN104)</f>
        <v>0</v>
      </c>
      <c r="FB104" s="83">
        <f>IF(L103="ブルーベリー（普通栽培）",0,U104+AE104+AO104)</f>
        <v>0</v>
      </c>
      <c r="FC104" s="83">
        <f t="shared" si="166"/>
        <v>0</v>
      </c>
      <c r="FD104" s="85">
        <f t="shared" si="250"/>
        <v>0</v>
      </c>
      <c r="FE104" s="117">
        <f>IF(Q103="初 年 度",FC104-GK104,0)</f>
        <v>0</v>
      </c>
      <c r="FF104" s="118">
        <f>IF(Q103="次 年 度",FC104-GK104,0)</f>
        <v>0</v>
      </c>
      <c r="FG104" s="138">
        <f t="shared" si="167"/>
        <v>0</v>
      </c>
      <c r="FH104" s="85">
        <f t="shared" si="168"/>
        <v>0</v>
      </c>
      <c r="FI104" s="85">
        <f t="shared" si="169"/>
        <v>0</v>
      </c>
      <c r="FJ104" s="132">
        <f t="shared" si="170"/>
        <v>0</v>
      </c>
      <c r="FK104" s="314">
        <f>IF(P103="課税事業者（一般課税）",INT(V104*10/110)+INT(W104*10/110),0)</f>
        <v>0</v>
      </c>
      <c r="FL104" s="93">
        <f t="shared" si="214"/>
        <v>0</v>
      </c>
      <c r="FM104" s="103">
        <f>IF(P103="課税事業者（一般課税）",INT(AG104*0.0909090909090909),0)</f>
        <v>0</v>
      </c>
      <c r="FN104" s="341">
        <f t="shared" si="217"/>
        <v>0</v>
      </c>
      <c r="FO104" s="350">
        <f>IF(P103="課税事業者（一般課税）",INT(AP104*10/110)+INT(AQ104*10/110),0)</f>
        <v>0</v>
      </c>
      <c r="FP104" s="116">
        <f t="shared" si="171"/>
        <v>0</v>
      </c>
      <c r="FQ104" s="347">
        <f>IF(P103="課税事業者（一般課税）",INT(BA104*10/110),0)</f>
        <v>0</v>
      </c>
      <c r="FR104" s="93">
        <f t="shared" si="218"/>
        <v>0</v>
      </c>
      <c r="FS104" s="355">
        <f>IF(P103="課税事業者（一般課税）",INT(BL104*10/110),0)</f>
        <v>0</v>
      </c>
      <c r="FT104" s="104">
        <f t="shared" si="219"/>
        <v>0</v>
      </c>
      <c r="FU104" s="355">
        <f>IF(P103="課税事業者（一般課税）",INT(BV104*10/110),0)</f>
        <v>0</v>
      </c>
      <c r="FV104" s="116">
        <f t="shared" si="220"/>
        <v>0</v>
      </c>
      <c r="FW104" s="355">
        <f>IF(P103="課税事業者（一般課税）",INT(CF104*10/110),0)</f>
        <v>0</v>
      </c>
      <c r="FX104" s="104">
        <f t="shared" si="221"/>
        <v>0</v>
      </c>
      <c r="FY104" s="347">
        <f>IF(P103="課税事業者（一般課税）",INT(CT104*10/110)+INT(CU104*10/110),0)</f>
        <v>0</v>
      </c>
      <c r="FZ104" s="93">
        <f t="shared" si="172"/>
        <v>0</v>
      </c>
      <c r="GA104" s="355">
        <f>IF(P103="課税事業者（一般課税）",INT(DF104*10/110),0)</f>
        <v>0</v>
      </c>
      <c r="GB104" s="104">
        <f t="shared" si="222"/>
        <v>0</v>
      </c>
      <c r="GC104" s="354">
        <f>IF(P103="課税事業者（一般課税）",INT(DL104*10/110),0)</f>
        <v>0</v>
      </c>
      <c r="GD104" s="93">
        <f t="shared" si="223"/>
        <v>0</v>
      </c>
      <c r="GE104" s="355">
        <f>IF(P103="課税事業者（一般課税）",INT(DZ104*10/110),0)</f>
        <v>0</v>
      </c>
      <c r="GF104" s="116">
        <f t="shared" si="224"/>
        <v>0</v>
      </c>
      <c r="GG104" s="354">
        <f>IF(P103="課税事業者（一般課税）",INT(EJ104*10/110),0)</f>
        <v>0</v>
      </c>
      <c r="GH104" s="116">
        <f t="shared" si="225"/>
        <v>0</v>
      </c>
      <c r="GI104" s="114">
        <f t="shared" si="173"/>
        <v>0</v>
      </c>
      <c r="GJ104" s="93">
        <f t="shared" si="174"/>
        <v>0</v>
      </c>
      <c r="GK104" s="355">
        <f>IF(P103="課税事業者（一般課税）",INT(FC104*10/110),0)</f>
        <v>0</v>
      </c>
      <c r="GL104" s="139">
        <f t="shared" si="226"/>
        <v>0</v>
      </c>
      <c r="GM104" s="695"/>
    </row>
    <row r="105" spans="1:195" ht="20.100000000000001" customHeight="1">
      <c r="A105" s="667" t="str">
        <f t="shared" ref="A105" si="251">+A103</f>
        <v>北海道</v>
      </c>
      <c r="B105" s="521"/>
      <c r="C105" s="629">
        <f t="shared" si="228"/>
        <v>46</v>
      </c>
      <c r="D105" s="685"/>
      <c r="E105" s="317" t="s">
        <v>253</v>
      </c>
      <c r="F105" s="680"/>
      <c r="G105" s="767">
        <f>+'申請用入力(①本体) '!G105:G106</f>
        <v>0</v>
      </c>
      <c r="H105" s="697"/>
      <c r="I105" s="543"/>
      <c r="J105" s="698"/>
      <c r="K105" s="701"/>
      <c r="L105" s="683"/>
      <c r="M105" s="761"/>
      <c r="N105" s="448" t="e">
        <f t="shared" si="215"/>
        <v>#DIV/0!</v>
      </c>
      <c r="O105" s="689" t="str">
        <f>IF(L105="","",VLOOKUP(L105,'リスト（けさない）'!$Q$3:$R$29,2,0))</f>
        <v/>
      </c>
      <c r="P105" s="700"/>
      <c r="Q105" s="700"/>
      <c r="R105" s="473"/>
      <c r="S105" s="251" t="str">
        <f>IF(U105="","",VLOOKUP(L105,'リスト（けさない）'!$X$3:$Y$29,2,0))</f>
        <v/>
      </c>
      <c r="T105" s="243">
        <f t="shared" ref="T105:T112" si="252">IF(U105&gt;0,1,0)</f>
        <v>0</v>
      </c>
      <c r="U105" s="255"/>
      <c r="V105" s="245">
        <f t="shared" si="205"/>
        <v>0</v>
      </c>
      <c r="W105" s="246"/>
      <c r="X105" s="247">
        <f t="shared" ref="X105:X112" si="253">+V105+W105</f>
        <v>0</v>
      </c>
      <c r="Y105" s="253">
        <f t="shared" si="206"/>
        <v>0</v>
      </c>
      <c r="Z105" s="332">
        <f>IF(Q105="初 年 度",Y105,0)</f>
        <v>0</v>
      </c>
      <c r="AA105" s="438">
        <f>IF(Q105="次 年 度",Y105,0)</f>
        <v>0</v>
      </c>
      <c r="AB105" s="476"/>
      <c r="AC105" s="124" t="s">
        <v>133</v>
      </c>
      <c r="AD105" s="243">
        <f t="shared" ref="AD105:AD112" si="254">IF(AE105&gt;0,1,0)</f>
        <v>0</v>
      </c>
      <c r="AE105" s="425"/>
      <c r="AF105" s="388"/>
      <c r="AG105" s="255"/>
      <c r="AH105" s="248">
        <f t="shared" ref="AH105:AH112" si="255">+AF105+AG105</f>
        <v>0</v>
      </c>
      <c r="AI105" s="339">
        <f>IF(AG105&gt;0,INT((AG105-FM105)/2),AF105-FM105)</f>
        <v>0</v>
      </c>
      <c r="AJ105" s="335">
        <f>IF(Q105="初 年 度",AI105,0)</f>
        <v>0</v>
      </c>
      <c r="AK105" s="336">
        <f>IF(Q105="次 年 度",AI105,0)</f>
        <v>0</v>
      </c>
      <c r="AL105" s="473"/>
      <c r="AM105" s="245" t="str">
        <f>IF(AO105="","",VLOOKUP(L105,'リスト（けさない）'!$AA$3:$AB$29,2,0))</f>
        <v/>
      </c>
      <c r="AN105" s="248">
        <f t="shared" ref="AN105:AN112" si="256">IF(AO105&gt;0,1,0)</f>
        <v>0</v>
      </c>
      <c r="AO105" s="425"/>
      <c r="AP105" s="257">
        <f t="shared" si="207"/>
        <v>0</v>
      </c>
      <c r="AQ105" s="255"/>
      <c r="AR105" s="258">
        <f t="shared" ref="AR105:AR112" si="257">+AP105+AQ105</f>
        <v>0</v>
      </c>
      <c r="AS105" s="338">
        <f t="shared" si="234"/>
        <v>0</v>
      </c>
      <c r="AT105" s="332">
        <f>IF(Q105="初 年 度",AS105,0)</f>
        <v>0</v>
      </c>
      <c r="AU105" s="333">
        <f>IF(Q105="次 年 度",AS105,0)</f>
        <v>0</v>
      </c>
      <c r="AV105" s="476"/>
      <c r="AW105" s="124" t="s">
        <v>208</v>
      </c>
      <c r="AX105" s="248">
        <f t="shared" ref="AX105:AX112" si="258">IF(AY105&gt;0,1,0)</f>
        <v>0</v>
      </c>
      <c r="AY105" s="244"/>
      <c r="AZ105" s="369"/>
      <c r="BA105" s="255"/>
      <c r="BB105" s="254">
        <f t="shared" ref="BB105:BB112" si="259">+AZ105+BA105</f>
        <v>0</v>
      </c>
      <c r="BC105" s="338">
        <f t="shared" si="229"/>
        <v>0</v>
      </c>
      <c r="BD105" s="332">
        <f>IF(Q105="初 年 度",BC105,0)</f>
        <v>0</v>
      </c>
      <c r="BE105" s="333">
        <f>IF(Q105="次 年 度",BC105,0)</f>
        <v>0</v>
      </c>
      <c r="BF105" s="476"/>
      <c r="BG105" s="124" t="s">
        <v>208</v>
      </c>
      <c r="BH105" s="248">
        <f t="shared" ref="BH105:BH112" si="260">IF(BI105&gt;0,1,0)</f>
        <v>0</v>
      </c>
      <c r="BI105" s="244"/>
      <c r="BJ105" s="369"/>
      <c r="BK105" s="255"/>
      <c r="BL105" s="248">
        <f t="shared" ref="BL105:BL112" si="261">+BJ105+BK105</f>
        <v>0</v>
      </c>
      <c r="BM105" s="339">
        <f t="shared" si="235"/>
        <v>0</v>
      </c>
      <c r="BN105" s="335">
        <f>IF(Q105="初 年 度",BM105,0)</f>
        <v>0</v>
      </c>
      <c r="BO105" s="336">
        <f>IF(Q105="次 年 度",BM105,0)</f>
        <v>0</v>
      </c>
      <c r="BP105" s="476"/>
      <c r="BQ105" s="124" t="s">
        <v>208</v>
      </c>
      <c r="BR105" s="248">
        <f t="shared" ref="BR105:BR112" si="262">IF(BS105&gt;0,1,0)</f>
        <v>0</v>
      </c>
      <c r="BS105" s="244"/>
      <c r="BT105" s="369"/>
      <c r="BU105" s="88"/>
      <c r="BV105" s="95">
        <f t="shared" ref="BV105:BV112" si="263">+BT105+BU105</f>
        <v>0</v>
      </c>
      <c r="BW105" s="339">
        <f t="shared" si="236"/>
        <v>0</v>
      </c>
      <c r="BX105" s="335">
        <f>IF(Q105="初 年 度",BW105,0)</f>
        <v>0</v>
      </c>
      <c r="BY105" s="336">
        <f>IF(Q105="次 年 度",BW105,0)</f>
        <v>0</v>
      </c>
      <c r="BZ105" s="476"/>
      <c r="CA105" s="124" t="s">
        <v>208</v>
      </c>
      <c r="CB105" s="248">
        <f t="shared" ref="CB105:CB112" si="264">IF(CC105&gt;0,1,0)</f>
        <v>0</v>
      </c>
      <c r="CC105" s="244"/>
      <c r="CD105" s="369"/>
      <c r="CE105" s="88"/>
      <c r="CF105" s="254">
        <f t="shared" ref="CF105:CF112" si="265">+CD105+CE105</f>
        <v>0</v>
      </c>
      <c r="CG105" s="338">
        <f t="shared" si="230"/>
        <v>0</v>
      </c>
      <c r="CH105" s="332">
        <f>IF(Q105="初 年 度",CG105,0)</f>
        <v>0</v>
      </c>
      <c r="CI105" s="333">
        <f>IF(Q105="次 年 度",CG105,0)</f>
        <v>0</v>
      </c>
      <c r="CJ105" s="242">
        <f t="shared" ref="CJ105:CJ112" si="266">SUM(AX105,BH105,BR105,CB105)</f>
        <v>0</v>
      </c>
      <c r="CK105" s="251">
        <f t="shared" ref="CK105:CK112" si="267">SUM(AY105,BI105,BS105,CC105)</f>
        <v>0</v>
      </c>
      <c r="CL105" s="245">
        <f t="shared" ref="CL105:CL112" si="268">SUM(BB105,BL105,BV105,CF105)</f>
        <v>0</v>
      </c>
      <c r="CM105" s="247">
        <f t="shared" ref="CM105:CM112" si="269">SUM(BC105,BM105,BW105,CG105)</f>
        <v>0</v>
      </c>
      <c r="CN105" s="245">
        <f t="shared" ref="CN105:CN112" si="270">SUM(BD105,BN105,BX105,CH105)</f>
        <v>0</v>
      </c>
      <c r="CO105" s="266">
        <f t="shared" ref="CO105:CO112" si="271">SUM(BE105,BO105,BY105,CI105)</f>
        <v>0</v>
      </c>
      <c r="CP105" s="476"/>
      <c r="CQ105" s="245" t="str">
        <f>IF(CS105="","",VLOOKUP(L105,'リスト（けさない）'!$AD$3:$AE$29,2,0))</f>
        <v/>
      </c>
      <c r="CR105" s="243">
        <f t="shared" ref="CR105:CR112" si="272">IF(CS105&gt;0,1,0)</f>
        <v>0</v>
      </c>
      <c r="CS105" s="244"/>
      <c r="CT105" s="245">
        <f t="shared" ref="CT105:CT112" si="273">IF(CS105&gt;0,ROUND(CQ105*CS105,0),0)</f>
        <v>0</v>
      </c>
      <c r="CU105" s="255"/>
      <c r="CV105" s="245">
        <f t="shared" ref="CV105:CV112" si="274">+CT105+CU105</f>
        <v>0</v>
      </c>
      <c r="CW105" s="339">
        <f t="shared" si="237"/>
        <v>0</v>
      </c>
      <c r="CX105" s="335">
        <f>IF(Q105="初 年 度",CW105,0)</f>
        <v>0</v>
      </c>
      <c r="CY105" s="336">
        <f>IF(Q105="次 年 度",CW105,0)</f>
        <v>0</v>
      </c>
      <c r="CZ105" s="476"/>
      <c r="DA105" s="124" t="s">
        <v>133</v>
      </c>
      <c r="DB105" s="243">
        <f t="shared" ref="DB105:DB112" si="275">IF(DC105&gt;0,1,0)</f>
        <v>0</v>
      </c>
      <c r="DC105" s="244"/>
      <c r="DD105" s="369"/>
      <c r="DE105" s="255"/>
      <c r="DF105" s="254">
        <f t="shared" ref="DF105:DF112" si="276">+DD105+DE105</f>
        <v>0</v>
      </c>
      <c r="DG105" s="338">
        <f t="shared" si="231"/>
        <v>0</v>
      </c>
      <c r="DH105" s="332">
        <f>IF(Q105="初 年 度",DG105,0)</f>
        <v>0</v>
      </c>
      <c r="DI105" s="333">
        <f>IF(Q105="次 年 度",DG105,0)</f>
        <v>0</v>
      </c>
      <c r="DJ105" s="476"/>
      <c r="DK105" s="458" t="s">
        <v>133</v>
      </c>
      <c r="DL105" s="243">
        <f t="shared" ref="DL105:DL112" si="277">IF(DM105&gt;0,1,0)</f>
        <v>0</v>
      </c>
      <c r="DM105" s="244"/>
      <c r="DN105" s="369"/>
      <c r="DO105" s="255"/>
      <c r="DP105" s="248">
        <f t="shared" ref="DP105:DP112" si="278">+DN105+DO105</f>
        <v>0</v>
      </c>
      <c r="DQ105" s="339">
        <f t="shared" si="238"/>
        <v>0</v>
      </c>
      <c r="DR105" s="335">
        <f>IF(Q105="初 年 度",DQ105,0)</f>
        <v>0</v>
      </c>
      <c r="DS105" s="336">
        <f>IF(Q105="次 年 度",DQ105,0)</f>
        <v>0</v>
      </c>
      <c r="DT105" s="476"/>
      <c r="DU105" s="458" t="s">
        <v>133</v>
      </c>
      <c r="DV105" s="243">
        <f t="shared" ref="DV105:DV112" si="279">IF(DW105&gt;0,1,0)</f>
        <v>0</v>
      </c>
      <c r="DW105" s="244"/>
      <c r="DX105" s="369"/>
      <c r="DY105" s="260"/>
      <c r="DZ105" s="254">
        <f t="shared" ref="DZ105:DZ112" si="280">+DX105+DY105</f>
        <v>0</v>
      </c>
      <c r="EA105" s="338">
        <f t="shared" si="232"/>
        <v>0</v>
      </c>
      <c r="EB105" s="332">
        <f>IF(Q105="初 年 度",EA105,0)</f>
        <v>0</v>
      </c>
      <c r="EC105" s="333">
        <f>IF(Q105="次 年 度",EA105,0)</f>
        <v>0</v>
      </c>
      <c r="ED105" s="476"/>
      <c r="EE105" s="458" t="s">
        <v>133</v>
      </c>
      <c r="EF105" s="243">
        <f t="shared" ref="EF105:EF112" si="281">IF(EG105&gt;0,1,0)</f>
        <v>0</v>
      </c>
      <c r="EG105" s="244"/>
      <c r="EH105" s="369"/>
      <c r="EI105" s="255"/>
      <c r="EJ105" s="248">
        <f t="shared" ref="EJ105:EJ112" si="282">+EH105+EI105</f>
        <v>0</v>
      </c>
      <c r="EK105" s="339">
        <f t="shared" si="239"/>
        <v>0</v>
      </c>
      <c r="EL105" s="335">
        <f>IF(Q105="初 年 度",EK105,0)</f>
        <v>0</v>
      </c>
      <c r="EM105" s="336">
        <f>IF(Q105="次 年 度",EK105,0)</f>
        <v>0</v>
      </c>
      <c r="EN105" s="256">
        <f t="shared" ref="EN105:EN112" si="283">SUM(DL105,DV105,EF105)</f>
        <v>0</v>
      </c>
      <c r="EO105" s="247">
        <f t="shared" si="216"/>
        <v>0</v>
      </c>
      <c r="EP105" s="247">
        <f t="shared" ref="EP105:EP112" si="284">SUM(DP105,DZ105,EJ105)</f>
        <v>0</v>
      </c>
      <c r="EQ105" s="247">
        <f t="shared" ref="EQ105:EQ112" si="285">SUM(DQ105,EA105,EK105)</f>
        <v>0</v>
      </c>
      <c r="ER105" s="247">
        <f t="shared" ref="ER105:ER112" si="286">SUM(DR105,EB105,EL105)</f>
        <v>0</v>
      </c>
      <c r="ES105" s="259">
        <f t="shared" ref="ES105:ES112" si="287">SUM(DS105,EC105,EM105)</f>
        <v>0</v>
      </c>
      <c r="ET105" s="272">
        <f t="shared" si="208"/>
        <v>0</v>
      </c>
      <c r="EU105" s="264">
        <f t="shared" si="209"/>
        <v>0</v>
      </c>
      <c r="EV105" s="247">
        <f t="shared" si="210"/>
        <v>0</v>
      </c>
      <c r="EW105" s="253">
        <f t="shared" si="211"/>
        <v>0</v>
      </c>
      <c r="EX105" s="251">
        <f t="shared" si="212"/>
        <v>0</v>
      </c>
      <c r="EY105" s="268">
        <f t="shared" si="213"/>
        <v>0</v>
      </c>
      <c r="EZ105" s="383">
        <f>IF(L105="ブルーベリー（普通栽培）",0,220)</f>
        <v>220</v>
      </c>
      <c r="FA105" s="247">
        <f>IF(L105="ブルーベリー（普通栽培）",0,T105+AD105+AN105)</f>
        <v>0</v>
      </c>
      <c r="FB105" s="247">
        <f>IF(L105="ブルーベリー（普通栽培）",0,U105+AE105+AO105)</f>
        <v>0</v>
      </c>
      <c r="FC105" s="253">
        <f t="shared" ref="FC105:FC112" si="288">ROUND(EZ105*FB105,0)</f>
        <v>0</v>
      </c>
      <c r="FD105" s="247">
        <f t="shared" si="250"/>
        <v>0</v>
      </c>
      <c r="FE105" s="247">
        <f>IF(Q105="初 年 度",FC105-GK105,0)</f>
        <v>0</v>
      </c>
      <c r="FF105" s="259">
        <f>IF(Q105="次 年 度",FC105-GK105,0)</f>
        <v>0</v>
      </c>
      <c r="FG105" s="135">
        <f t="shared" ref="FG105:FG112" si="289">SUM(EV105,FC105)</f>
        <v>0</v>
      </c>
      <c r="FH105" s="82">
        <f t="shared" ref="FH105:FH112" si="290">SUM(EW105,FD105)</f>
        <v>0</v>
      </c>
      <c r="FI105" s="82">
        <f t="shared" ref="FI105:FI112" si="291">SUM(EX105,FE105)</f>
        <v>0</v>
      </c>
      <c r="FJ105" s="129">
        <f t="shared" ref="FJ105:FJ112" si="292">SUM(EY105,FF105)</f>
        <v>0</v>
      </c>
      <c r="FK105" s="228">
        <f>IF(P105="課税事業者（一般課税）",INT(V105*10/110)+INT(W105*10/110),0)</f>
        <v>0</v>
      </c>
      <c r="FL105" s="277">
        <f t="shared" si="214"/>
        <v>0</v>
      </c>
      <c r="FM105" s="278">
        <f>IF(P105="課税事業者（一般課税）",INT(AG105*0.0909090909090909),0)</f>
        <v>0</v>
      </c>
      <c r="FN105" s="342">
        <f t="shared" si="217"/>
        <v>0</v>
      </c>
      <c r="FO105" s="232">
        <f>IF(P105="課税事業者（一般課税）",INT(AP105*10/110)+INT(AQ105*10/110),0)</f>
        <v>0</v>
      </c>
      <c r="FP105" s="281">
        <f t="shared" ref="FP105:FP112" si="293">IF(AP105=0,INT(FO105/2),FO105)</f>
        <v>0</v>
      </c>
      <c r="FQ105" s="340">
        <f>IF(P105="課税事業者（一般課税）",INT(BA105*10/110),0)</f>
        <v>0</v>
      </c>
      <c r="FR105" s="277">
        <f t="shared" si="218"/>
        <v>0</v>
      </c>
      <c r="FS105" s="230">
        <f>IF(P105="課税事業者（一般課税）",INT(BL105*10/110),0)</f>
        <v>0</v>
      </c>
      <c r="FT105" s="279">
        <f t="shared" si="219"/>
        <v>0</v>
      </c>
      <c r="FU105" s="230">
        <f>IF(P105="課税事業者（一般課税）",INT(BV105*10/110),0)</f>
        <v>0</v>
      </c>
      <c r="FV105" s="281">
        <f t="shared" si="220"/>
        <v>0</v>
      </c>
      <c r="FW105" s="230">
        <f>IF(P105="課税事業者（一般課税）",INT(CF105*10/110),0)</f>
        <v>0</v>
      </c>
      <c r="FX105" s="279">
        <f t="shared" si="221"/>
        <v>0</v>
      </c>
      <c r="FY105" s="340">
        <f>IF(P105="課税事業者（一般課税）",INT(CT105*10/110)+INT(CU105*10/110),0)</f>
        <v>0</v>
      </c>
      <c r="FZ105" s="277">
        <f t="shared" ref="FZ105:FZ112" si="294">IF(CT105=0,INT(FY105/2),FY105)</f>
        <v>0</v>
      </c>
      <c r="GA105" s="230">
        <f>IF(P105="課税事業者（一般課税）",INT(DF105*10/110),0)</f>
        <v>0</v>
      </c>
      <c r="GB105" s="279">
        <f t="shared" si="222"/>
        <v>0</v>
      </c>
      <c r="GC105" s="353">
        <f>IF(P105="課税事業者（一般課税）",INT(DP105*10/110),0)</f>
        <v>0</v>
      </c>
      <c r="GD105" s="277">
        <f t="shared" si="223"/>
        <v>0</v>
      </c>
      <c r="GE105" s="230">
        <f>IF(P105="課税事業者（一般課税）",INT(DZ105*10/110),0)</f>
        <v>0</v>
      </c>
      <c r="GF105" s="281">
        <f t="shared" si="224"/>
        <v>0</v>
      </c>
      <c r="GG105" s="353">
        <f>IF(P105="課税事業者（一般課税）",INT(EJ105*10/110),0)</f>
        <v>0</v>
      </c>
      <c r="GH105" s="281">
        <f t="shared" si="225"/>
        <v>0</v>
      </c>
      <c r="GI105" s="280">
        <f t="shared" ref="GI105:GI112" si="295">SUM(FK105,FM105,FO105,FQ105,FS105,FU105,FW105,FY105,GA105,GC105,GE105,GG105)</f>
        <v>0</v>
      </c>
      <c r="GJ105" s="277">
        <f t="shared" ref="GJ105:GJ112" si="296">SUM(FL105,FN105,FP105,FR105,FT105,FV105,FX105,FZ105,GB105,GD105,GF105,GH105)</f>
        <v>0</v>
      </c>
      <c r="GK105" s="230">
        <f>IF(P105="課税事業者（一般課税）",INT(FC105*10/110),0)</f>
        <v>0</v>
      </c>
      <c r="GL105" s="287">
        <f t="shared" si="226"/>
        <v>0</v>
      </c>
      <c r="GM105" s="694"/>
    </row>
    <row r="106" spans="1:195" ht="20.100000000000001" customHeight="1">
      <c r="A106" s="668"/>
      <c r="B106" s="522"/>
      <c r="C106" s="669"/>
      <c r="D106" s="673"/>
      <c r="E106" s="322" t="s">
        <v>135</v>
      </c>
      <c r="F106" s="675"/>
      <c r="G106" s="770"/>
      <c r="H106" s="497"/>
      <c r="I106" s="697"/>
      <c r="J106" s="699"/>
      <c r="K106" s="552"/>
      <c r="L106" s="541"/>
      <c r="M106" s="554"/>
      <c r="N106" s="447" t="e">
        <f t="shared" si="215"/>
        <v>#DIV/0!</v>
      </c>
      <c r="O106" s="690"/>
      <c r="P106" s="537"/>
      <c r="Q106" s="537"/>
      <c r="R106" s="89"/>
      <c r="S106" s="80" t="str">
        <f>IF(U106="","",VLOOKUP(L105,'リスト（けさない）'!$X$3:$Y$29,2,0))</f>
        <v/>
      </c>
      <c r="T106" s="74">
        <f t="shared" si="252"/>
        <v>0</v>
      </c>
      <c r="U106" s="89"/>
      <c r="V106" s="80">
        <f t="shared" si="205"/>
        <v>0</v>
      </c>
      <c r="W106" s="78"/>
      <c r="X106" s="83">
        <f t="shared" si="253"/>
        <v>0</v>
      </c>
      <c r="Y106" s="83">
        <f t="shared" si="206"/>
        <v>0</v>
      </c>
      <c r="Z106" s="394">
        <f>IF(Q105="初 年 度",Y106,0)</f>
        <v>0</v>
      </c>
      <c r="AA106" s="439">
        <f>IF(Q105="次 年 度",Y106,0)</f>
        <v>0</v>
      </c>
      <c r="AB106" s="477"/>
      <c r="AC106" s="125" t="s">
        <v>133</v>
      </c>
      <c r="AD106" s="74">
        <f t="shared" si="254"/>
        <v>0</v>
      </c>
      <c r="AE106" s="426"/>
      <c r="AF106" s="388"/>
      <c r="AG106" s="89"/>
      <c r="AH106" s="96">
        <f t="shared" si="255"/>
        <v>0</v>
      </c>
      <c r="AI106" s="96">
        <f>IF(AG105&gt;0,INT((AG106-FM106)/2),AF106-FM106)</f>
        <v>0</v>
      </c>
      <c r="AJ106" s="96">
        <f>IF(Q105="初 年 度",AI106,0)</f>
        <v>0</v>
      </c>
      <c r="AK106" s="99">
        <f>IF(Q105="次 年 度",AI106,0)</f>
        <v>0</v>
      </c>
      <c r="AL106" s="89"/>
      <c r="AM106" s="80" t="str">
        <f>IF(AO106="","",VLOOKUP(L105,'リスト（けさない）'!$AA$3:$AB$29,2,0))</f>
        <v/>
      </c>
      <c r="AN106" s="96">
        <f t="shared" si="256"/>
        <v>0</v>
      </c>
      <c r="AO106" s="426"/>
      <c r="AP106" s="107">
        <f t="shared" si="207"/>
        <v>0</v>
      </c>
      <c r="AQ106" s="89"/>
      <c r="AR106" s="111">
        <f t="shared" si="257"/>
        <v>0</v>
      </c>
      <c r="AS106" s="334">
        <f t="shared" si="234"/>
        <v>0</v>
      </c>
      <c r="AT106" s="334">
        <f>IF(Q105="初 年 度",AS106,0)</f>
        <v>0</v>
      </c>
      <c r="AU106" s="337">
        <f>IF(Q105="次 年 度",AS106,0)</f>
        <v>0</v>
      </c>
      <c r="AV106" s="477"/>
      <c r="AW106" s="125" t="s">
        <v>208</v>
      </c>
      <c r="AX106" s="96">
        <f t="shared" si="258"/>
        <v>0</v>
      </c>
      <c r="AY106" s="100"/>
      <c r="AZ106" s="370"/>
      <c r="BA106" s="89"/>
      <c r="BB106" s="96">
        <f t="shared" si="259"/>
        <v>0</v>
      </c>
      <c r="BC106" s="80">
        <f t="shared" si="229"/>
        <v>0</v>
      </c>
      <c r="BD106" s="83">
        <f>IF(Q105="初 年 度",BC106,0)</f>
        <v>0</v>
      </c>
      <c r="BE106" s="120">
        <f>IF(Q105="次 年 度",BC106,0)</f>
        <v>0</v>
      </c>
      <c r="BF106" s="477"/>
      <c r="BG106" s="125" t="s">
        <v>208</v>
      </c>
      <c r="BH106" s="96">
        <f t="shared" si="260"/>
        <v>0</v>
      </c>
      <c r="BI106" s="100"/>
      <c r="BJ106" s="370"/>
      <c r="BK106" s="89"/>
      <c r="BL106" s="96">
        <f t="shared" si="261"/>
        <v>0</v>
      </c>
      <c r="BM106" s="83">
        <f t="shared" si="235"/>
        <v>0</v>
      </c>
      <c r="BN106" s="83">
        <f>IF(Q105="初 年 度",BM106,0)</f>
        <v>0</v>
      </c>
      <c r="BO106" s="120">
        <f>IF(Q105="次 年 度",BM106,0)</f>
        <v>0</v>
      </c>
      <c r="BP106" s="477"/>
      <c r="BQ106" s="125" t="s">
        <v>208</v>
      </c>
      <c r="BR106" s="96">
        <f t="shared" si="262"/>
        <v>0</v>
      </c>
      <c r="BS106" s="100"/>
      <c r="BT106" s="370"/>
      <c r="BU106" s="89"/>
      <c r="BV106" s="96">
        <f t="shared" si="263"/>
        <v>0</v>
      </c>
      <c r="BW106" s="83">
        <f t="shared" si="236"/>
        <v>0</v>
      </c>
      <c r="BX106" s="83">
        <f>IF(Q105="初 年 度",BW106,0)</f>
        <v>0</v>
      </c>
      <c r="BY106" s="120">
        <f>IF(Q105="次 年 度",BW106,0)</f>
        <v>0</v>
      </c>
      <c r="BZ106" s="477"/>
      <c r="CA106" s="125" t="s">
        <v>228</v>
      </c>
      <c r="CB106" s="96">
        <f t="shared" si="264"/>
        <v>0</v>
      </c>
      <c r="CC106" s="100"/>
      <c r="CD106" s="370"/>
      <c r="CE106" s="89"/>
      <c r="CF106" s="96">
        <f t="shared" si="265"/>
        <v>0</v>
      </c>
      <c r="CG106" s="83">
        <f t="shared" si="230"/>
        <v>0</v>
      </c>
      <c r="CH106" s="83">
        <f>IF(Q105="初 年 度",CG106,0)</f>
        <v>0</v>
      </c>
      <c r="CI106" s="120">
        <f>IF(Q105="次 年 度",CG106,0)</f>
        <v>0</v>
      </c>
      <c r="CJ106" s="71">
        <f t="shared" si="266"/>
        <v>0</v>
      </c>
      <c r="CK106" s="80">
        <f t="shared" si="267"/>
        <v>0</v>
      </c>
      <c r="CL106" s="80">
        <f t="shared" si="268"/>
        <v>0</v>
      </c>
      <c r="CM106" s="83">
        <f t="shared" si="269"/>
        <v>0</v>
      </c>
      <c r="CN106" s="80">
        <f t="shared" si="270"/>
        <v>0</v>
      </c>
      <c r="CO106" s="130">
        <f t="shared" si="271"/>
        <v>0</v>
      </c>
      <c r="CP106" s="477"/>
      <c r="CQ106" s="80" t="str">
        <f>IF(CS106="","",VLOOKUP(L105,'リスト（けさない）'!$AD$3:$AE$29,2,0))</f>
        <v/>
      </c>
      <c r="CR106" s="74">
        <f t="shared" si="272"/>
        <v>0</v>
      </c>
      <c r="CS106" s="100"/>
      <c r="CT106" s="80">
        <f t="shared" si="273"/>
        <v>0</v>
      </c>
      <c r="CU106" s="89"/>
      <c r="CV106" s="80">
        <f t="shared" si="274"/>
        <v>0</v>
      </c>
      <c r="CW106" s="80">
        <f t="shared" si="237"/>
        <v>0</v>
      </c>
      <c r="CX106" s="83">
        <f>IF(Q105="初 年 度",CW106,0)</f>
        <v>0</v>
      </c>
      <c r="CY106" s="120">
        <f>IF(Q105="次 年 度",CW106,0)</f>
        <v>0</v>
      </c>
      <c r="CZ106" s="477"/>
      <c r="DA106" s="125" t="s">
        <v>133</v>
      </c>
      <c r="DB106" s="74">
        <f t="shared" si="275"/>
        <v>0</v>
      </c>
      <c r="DC106" s="100"/>
      <c r="DD106" s="370"/>
      <c r="DE106" s="89"/>
      <c r="DF106" s="96">
        <f t="shared" si="276"/>
        <v>0</v>
      </c>
      <c r="DG106" s="83">
        <f t="shared" si="231"/>
        <v>0</v>
      </c>
      <c r="DH106" s="83">
        <f>IF(Q105="初 年 度",DG106,0)</f>
        <v>0</v>
      </c>
      <c r="DI106" s="120">
        <f>IF(Q105="次 年 度",DG106,0)</f>
        <v>0</v>
      </c>
      <c r="DJ106" s="477"/>
      <c r="DK106" s="125" t="s">
        <v>133</v>
      </c>
      <c r="DL106" s="74">
        <f t="shared" si="277"/>
        <v>0</v>
      </c>
      <c r="DM106" s="100"/>
      <c r="DN106" s="370"/>
      <c r="DO106" s="89"/>
      <c r="DP106" s="96">
        <f t="shared" si="278"/>
        <v>0</v>
      </c>
      <c r="DQ106" s="83">
        <f t="shared" si="238"/>
        <v>0</v>
      </c>
      <c r="DR106" s="83">
        <f>IF(Q105="初 年 度",DQ106,0)</f>
        <v>0</v>
      </c>
      <c r="DS106" s="120">
        <f>IF(Q105="次 年 度",DQ106,0)</f>
        <v>0</v>
      </c>
      <c r="DT106" s="477"/>
      <c r="DU106" s="125" t="s">
        <v>133</v>
      </c>
      <c r="DV106" s="74">
        <f t="shared" si="279"/>
        <v>0</v>
      </c>
      <c r="DW106" s="100"/>
      <c r="DX106" s="370"/>
      <c r="DY106" s="89"/>
      <c r="DZ106" s="96">
        <f t="shared" si="280"/>
        <v>0</v>
      </c>
      <c r="EA106" s="83">
        <f t="shared" si="232"/>
        <v>0</v>
      </c>
      <c r="EB106" s="83">
        <f>IF(Q105="初 年 度",EA106,0)</f>
        <v>0</v>
      </c>
      <c r="EC106" s="120">
        <f>IF(Q105="次 年 度",EA106,0)</f>
        <v>0</v>
      </c>
      <c r="ED106" s="477"/>
      <c r="EE106" s="125" t="s">
        <v>133</v>
      </c>
      <c r="EF106" s="74">
        <f t="shared" si="281"/>
        <v>0</v>
      </c>
      <c r="EG106" s="100"/>
      <c r="EH106" s="370"/>
      <c r="EI106" s="89"/>
      <c r="EJ106" s="96">
        <f t="shared" si="282"/>
        <v>0</v>
      </c>
      <c r="EK106" s="83">
        <f t="shared" si="239"/>
        <v>0</v>
      </c>
      <c r="EL106" s="83">
        <f>IF(Q105="初 年 度",EK106,0)</f>
        <v>0</v>
      </c>
      <c r="EM106" s="120">
        <f>IF(Q105="次 年 度",EK106,0)</f>
        <v>0</v>
      </c>
      <c r="EN106" s="71">
        <f t="shared" si="283"/>
        <v>0</v>
      </c>
      <c r="EO106" s="83">
        <f t="shared" si="216"/>
        <v>0</v>
      </c>
      <c r="EP106" s="83">
        <f t="shared" si="284"/>
        <v>0</v>
      </c>
      <c r="EQ106" s="83">
        <f t="shared" si="285"/>
        <v>0</v>
      </c>
      <c r="ER106" s="83">
        <f t="shared" si="286"/>
        <v>0</v>
      </c>
      <c r="ES106" s="120">
        <f t="shared" si="287"/>
        <v>0</v>
      </c>
      <c r="ET106" s="136">
        <f t="shared" si="208"/>
        <v>0</v>
      </c>
      <c r="EU106" s="122">
        <f t="shared" si="209"/>
        <v>0</v>
      </c>
      <c r="EV106" s="83">
        <f t="shared" si="210"/>
        <v>0</v>
      </c>
      <c r="EW106" s="83">
        <f t="shared" si="211"/>
        <v>0</v>
      </c>
      <c r="EX106" s="83">
        <f t="shared" si="212"/>
        <v>0</v>
      </c>
      <c r="EY106" s="130">
        <f t="shared" si="213"/>
        <v>0</v>
      </c>
      <c r="EZ106" s="71">
        <f>IF(L105="ブルーベリー（普通栽培）",0,220)</f>
        <v>220</v>
      </c>
      <c r="FA106" s="80">
        <f>IF(L105="ブルーベリー（普通栽培）",0,T106+AD106+AN106)</f>
        <v>0</v>
      </c>
      <c r="FB106" s="83">
        <f>IF(L105="ブルーベリー（普通栽培）",0,U106+AE106+AO106)</f>
        <v>0</v>
      </c>
      <c r="FC106" s="83">
        <f t="shared" si="288"/>
        <v>0</v>
      </c>
      <c r="FD106" s="83">
        <f t="shared" si="250"/>
        <v>0</v>
      </c>
      <c r="FE106" s="117">
        <f>IF(Q105="初 年 度",FC106-GK106,0)</f>
        <v>0</v>
      </c>
      <c r="FF106" s="118">
        <f>IF(Q105="次 年 度",FC106-GK106,0)</f>
        <v>0</v>
      </c>
      <c r="FG106" s="136">
        <f t="shared" si="289"/>
        <v>0</v>
      </c>
      <c r="FH106" s="83">
        <f t="shared" si="290"/>
        <v>0</v>
      </c>
      <c r="FI106" s="83">
        <f t="shared" si="291"/>
        <v>0</v>
      </c>
      <c r="FJ106" s="130">
        <f t="shared" si="292"/>
        <v>0</v>
      </c>
      <c r="FK106" s="314">
        <f>IF(P105="課税事業者（一般課税）",INT(V106*10/110)+INT(W106*10/110),0)</f>
        <v>0</v>
      </c>
      <c r="FL106" s="92">
        <f t="shared" si="214"/>
        <v>0</v>
      </c>
      <c r="FM106" s="102">
        <f>IF(P105="課税事業者（一般課税）",INT(AG106*0.0909090909090909),0)</f>
        <v>0</v>
      </c>
      <c r="FN106" s="343">
        <f t="shared" si="217"/>
        <v>0</v>
      </c>
      <c r="FO106" s="350">
        <f>IF(P105="課税事業者（一般課税）",INT(AP106*10/110)+INT(AQ106*10/110),0)</f>
        <v>0</v>
      </c>
      <c r="FP106" s="115">
        <f t="shared" si="293"/>
        <v>0</v>
      </c>
      <c r="FQ106" s="347">
        <f>IF(P105="課税事業者（一般課税）",INT(BA106*10/110),0)</f>
        <v>0</v>
      </c>
      <c r="FR106" s="92">
        <f t="shared" si="218"/>
        <v>0</v>
      </c>
      <c r="FS106" s="355">
        <f>IF(P105="課税事業者（一般課税）",INT(BL106*10/110),0)</f>
        <v>0</v>
      </c>
      <c r="FT106" s="105">
        <f t="shared" si="219"/>
        <v>0</v>
      </c>
      <c r="FU106" s="355">
        <f>IF(P105="課税事業者（一般課税）",INT(BV106*10/110),0)</f>
        <v>0</v>
      </c>
      <c r="FV106" s="115">
        <f t="shared" si="220"/>
        <v>0</v>
      </c>
      <c r="FW106" s="355">
        <f>IF(P105="課税事業者（一般課税）",INT(CF106*10/110),0)</f>
        <v>0</v>
      </c>
      <c r="FX106" s="105">
        <f t="shared" si="221"/>
        <v>0</v>
      </c>
      <c r="FY106" s="347">
        <f>IF(P105="課税事業者（一般課税）",INT(CT106*10/110)+INT(CU106*10/110),0)</f>
        <v>0</v>
      </c>
      <c r="FZ106" s="92">
        <f t="shared" si="294"/>
        <v>0</v>
      </c>
      <c r="GA106" s="355">
        <f>IF(P105="課税事業者（一般課税）",INT(DF106*10/110),0)</f>
        <v>0</v>
      </c>
      <c r="GB106" s="105">
        <f t="shared" si="222"/>
        <v>0</v>
      </c>
      <c r="GC106" s="354">
        <f>IF(P105="課税事業者（一般課税）",INT(DL106*10/110),0)</f>
        <v>0</v>
      </c>
      <c r="GD106" s="92">
        <f t="shared" si="223"/>
        <v>0</v>
      </c>
      <c r="GE106" s="355">
        <f>IF(P105="課税事業者（一般課税）",INT(DZ106*10/110),0)</f>
        <v>0</v>
      </c>
      <c r="GF106" s="115">
        <f t="shared" si="224"/>
        <v>0</v>
      </c>
      <c r="GG106" s="354">
        <f>IF(P105="課税事業者（一般課税）",INT(EJ106*10/110),0)</f>
        <v>0</v>
      </c>
      <c r="GH106" s="115">
        <f t="shared" si="225"/>
        <v>0</v>
      </c>
      <c r="GI106" s="113">
        <f t="shared" si="295"/>
        <v>0</v>
      </c>
      <c r="GJ106" s="92">
        <f t="shared" si="296"/>
        <v>0</v>
      </c>
      <c r="GK106" s="355">
        <f>IF(P105="課税事業者（一般課税）",INT(FC106*10/110),0)</f>
        <v>0</v>
      </c>
      <c r="GL106" s="140">
        <f t="shared" si="226"/>
        <v>0</v>
      </c>
      <c r="GM106" s="695"/>
    </row>
    <row r="107" spans="1:195" ht="20.100000000000001" customHeight="1">
      <c r="A107" s="667" t="str">
        <f t="shared" ref="A107" si="297">+A105</f>
        <v>北海道</v>
      </c>
      <c r="B107" s="521"/>
      <c r="C107" s="629">
        <f t="shared" si="228"/>
        <v>47</v>
      </c>
      <c r="D107" s="685"/>
      <c r="E107" s="317" t="s">
        <v>253</v>
      </c>
      <c r="F107" s="680"/>
      <c r="G107" s="767">
        <f>+'申請用入力(①本体) '!G107:G108</f>
        <v>0</v>
      </c>
      <c r="H107" s="697"/>
      <c r="I107" s="543"/>
      <c r="J107" s="698"/>
      <c r="K107" s="701"/>
      <c r="L107" s="683"/>
      <c r="M107" s="761"/>
      <c r="N107" s="448" t="e">
        <f t="shared" si="215"/>
        <v>#DIV/0!</v>
      </c>
      <c r="O107" s="689" t="str">
        <f>IF(L107="","",VLOOKUP(L107,'リスト（けさない）'!$Q$3:$R$29,2,0))</f>
        <v/>
      </c>
      <c r="P107" s="700"/>
      <c r="Q107" s="700"/>
      <c r="R107" s="473"/>
      <c r="S107" s="251" t="str">
        <f>IF(U107="","",VLOOKUP(L107,'リスト（けさない）'!$X$3:$Y$29,2,0))</f>
        <v/>
      </c>
      <c r="T107" s="243">
        <f t="shared" si="252"/>
        <v>0</v>
      </c>
      <c r="U107" s="255"/>
      <c r="V107" s="245">
        <f t="shared" si="205"/>
        <v>0</v>
      </c>
      <c r="W107" s="246"/>
      <c r="X107" s="247">
        <f t="shared" si="253"/>
        <v>0</v>
      </c>
      <c r="Y107" s="253">
        <f t="shared" si="206"/>
        <v>0</v>
      </c>
      <c r="Z107" s="332">
        <f>IF(Q107="初 年 度",Y107,0)</f>
        <v>0</v>
      </c>
      <c r="AA107" s="438">
        <f>IF(Q107="次 年 度",Y107,0)</f>
        <v>0</v>
      </c>
      <c r="AB107" s="476"/>
      <c r="AC107" s="124" t="s">
        <v>208</v>
      </c>
      <c r="AD107" s="243">
        <f t="shared" si="254"/>
        <v>0</v>
      </c>
      <c r="AE107" s="425"/>
      <c r="AF107" s="388"/>
      <c r="AG107" s="255"/>
      <c r="AH107" s="248">
        <f t="shared" si="255"/>
        <v>0</v>
      </c>
      <c r="AI107" s="339">
        <f>IF(AG107&gt;0,INT((AG107-FM107)/2),AF107-FM107)</f>
        <v>0</v>
      </c>
      <c r="AJ107" s="335">
        <f>IF(Q107="初 年 度",AI107,0)</f>
        <v>0</v>
      </c>
      <c r="AK107" s="336">
        <f>IF(Q107="次 年 度",AI107,0)</f>
        <v>0</v>
      </c>
      <c r="AL107" s="473"/>
      <c r="AM107" s="245" t="str">
        <f>IF(AO107="","",VLOOKUP(L107,'リスト（けさない）'!$AA$3:$AB$29,2,0))</f>
        <v/>
      </c>
      <c r="AN107" s="248">
        <f t="shared" si="256"/>
        <v>0</v>
      </c>
      <c r="AO107" s="425"/>
      <c r="AP107" s="257">
        <f t="shared" si="207"/>
        <v>0</v>
      </c>
      <c r="AQ107" s="255"/>
      <c r="AR107" s="258">
        <f t="shared" si="257"/>
        <v>0</v>
      </c>
      <c r="AS107" s="338">
        <f t="shared" si="234"/>
        <v>0</v>
      </c>
      <c r="AT107" s="332">
        <f>IF(Q107="初 年 度",AS107,0)</f>
        <v>0</v>
      </c>
      <c r="AU107" s="333">
        <f>IF(Q107="次 年 度",AS107,0)</f>
        <v>0</v>
      </c>
      <c r="AV107" s="476"/>
      <c r="AW107" s="124" t="s">
        <v>208</v>
      </c>
      <c r="AX107" s="248">
        <f t="shared" si="258"/>
        <v>0</v>
      </c>
      <c r="AY107" s="244"/>
      <c r="AZ107" s="369"/>
      <c r="BA107" s="255"/>
      <c r="BB107" s="254">
        <f t="shared" si="259"/>
        <v>0</v>
      </c>
      <c r="BC107" s="338">
        <f t="shared" si="229"/>
        <v>0</v>
      </c>
      <c r="BD107" s="332">
        <f>IF(Q107="初 年 度",BC107,0)</f>
        <v>0</v>
      </c>
      <c r="BE107" s="333">
        <f>IF(Q107="次 年 度",BC107,0)</f>
        <v>0</v>
      </c>
      <c r="BF107" s="476"/>
      <c r="BG107" s="124" t="s">
        <v>208</v>
      </c>
      <c r="BH107" s="248">
        <f t="shared" si="260"/>
        <v>0</v>
      </c>
      <c r="BI107" s="244"/>
      <c r="BJ107" s="369"/>
      <c r="BK107" s="255"/>
      <c r="BL107" s="248">
        <f t="shared" si="261"/>
        <v>0</v>
      </c>
      <c r="BM107" s="339">
        <f t="shared" si="235"/>
        <v>0</v>
      </c>
      <c r="BN107" s="335">
        <f>IF(Q107="初 年 度",BM107,0)</f>
        <v>0</v>
      </c>
      <c r="BO107" s="336">
        <f>IF(Q107="次 年 度",BM107,0)</f>
        <v>0</v>
      </c>
      <c r="BP107" s="476"/>
      <c r="BQ107" s="124" t="s">
        <v>208</v>
      </c>
      <c r="BR107" s="248">
        <f t="shared" si="262"/>
        <v>0</v>
      </c>
      <c r="BS107" s="244"/>
      <c r="BT107" s="369"/>
      <c r="BU107" s="88"/>
      <c r="BV107" s="95">
        <f t="shared" si="263"/>
        <v>0</v>
      </c>
      <c r="BW107" s="339">
        <f t="shared" si="236"/>
        <v>0</v>
      </c>
      <c r="BX107" s="335">
        <f>IF(Q107="初 年 度",BW107,0)</f>
        <v>0</v>
      </c>
      <c r="BY107" s="336">
        <f>IF(Q107="次 年 度",BW107,0)</f>
        <v>0</v>
      </c>
      <c r="BZ107" s="476"/>
      <c r="CA107" s="124" t="s">
        <v>208</v>
      </c>
      <c r="CB107" s="248">
        <f t="shared" si="264"/>
        <v>0</v>
      </c>
      <c r="CC107" s="244"/>
      <c r="CD107" s="369"/>
      <c r="CE107" s="88"/>
      <c r="CF107" s="254">
        <f t="shared" si="265"/>
        <v>0</v>
      </c>
      <c r="CG107" s="338">
        <f t="shared" si="230"/>
        <v>0</v>
      </c>
      <c r="CH107" s="332">
        <f>IF(Q107="初 年 度",CG107,0)</f>
        <v>0</v>
      </c>
      <c r="CI107" s="333">
        <f>IF(Q107="次 年 度",CG107,0)</f>
        <v>0</v>
      </c>
      <c r="CJ107" s="242">
        <f t="shared" si="266"/>
        <v>0</v>
      </c>
      <c r="CK107" s="245">
        <f t="shared" si="267"/>
        <v>0</v>
      </c>
      <c r="CL107" s="245">
        <f t="shared" si="268"/>
        <v>0</v>
      </c>
      <c r="CM107" s="247">
        <f t="shared" si="269"/>
        <v>0</v>
      </c>
      <c r="CN107" s="245">
        <f t="shared" si="270"/>
        <v>0</v>
      </c>
      <c r="CO107" s="266">
        <f t="shared" si="271"/>
        <v>0</v>
      </c>
      <c r="CP107" s="476"/>
      <c r="CQ107" s="251" t="str">
        <f>IF(CS107="","",VLOOKUP(L107,'リスト（けさない）'!$AD$3:$AE$29,2,0))</f>
        <v/>
      </c>
      <c r="CR107" s="267">
        <f t="shared" si="272"/>
        <v>0</v>
      </c>
      <c r="CS107" s="244"/>
      <c r="CT107" s="245">
        <f t="shared" si="273"/>
        <v>0</v>
      </c>
      <c r="CU107" s="255"/>
      <c r="CV107" s="245">
        <f t="shared" si="274"/>
        <v>0</v>
      </c>
      <c r="CW107" s="339">
        <f t="shared" si="237"/>
        <v>0</v>
      </c>
      <c r="CX107" s="335">
        <f>IF(Q107="初 年 度",CW107,0)</f>
        <v>0</v>
      </c>
      <c r="CY107" s="336">
        <f>IF(Q107="次 年 度",CW107,0)</f>
        <v>0</v>
      </c>
      <c r="CZ107" s="476"/>
      <c r="DA107" s="124" t="s">
        <v>208</v>
      </c>
      <c r="DB107" s="267">
        <f t="shared" si="275"/>
        <v>0</v>
      </c>
      <c r="DC107" s="244"/>
      <c r="DD107" s="369"/>
      <c r="DE107" s="255"/>
      <c r="DF107" s="254">
        <f t="shared" si="276"/>
        <v>0</v>
      </c>
      <c r="DG107" s="338">
        <f t="shared" si="231"/>
        <v>0</v>
      </c>
      <c r="DH107" s="332">
        <f>IF(Q107="初 年 度",DG107,0)</f>
        <v>0</v>
      </c>
      <c r="DI107" s="333">
        <f>IF(Q107="次 年 度",DG107,0)</f>
        <v>0</v>
      </c>
      <c r="DJ107" s="476"/>
      <c r="DK107" s="458" t="s">
        <v>208</v>
      </c>
      <c r="DL107" s="267">
        <f t="shared" si="277"/>
        <v>0</v>
      </c>
      <c r="DM107" s="244"/>
      <c r="DN107" s="369"/>
      <c r="DO107" s="255"/>
      <c r="DP107" s="248">
        <f t="shared" si="278"/>
        <v>0</v>
      </c>
      <c r="DQ107" s="339">
        <f t="shared" si="238"/>
        <v>0</v>
      </c>
      <c r="DR107" s="335">
        <f>IF(Q107="初 年 度",DQ107,0)</f>
        <v>0</v>
      </c>
      <c r="DS107" s="336">
        <f>IF(Q107="次 年 度",DQ107,0)</f>
        <v>0</v>
      </c>
      <c r="DT107" s="476"/>
      <c r="DU107" s="458" t="s">
        <v>208</v>
      </c>
      <c r="DV107" s="267">
        <f t="shared" si="279"/>
        <v>0</v>
      </c>
      <c r="DW107" s="244"/>
      <c r="DX107" s="369"/>
      <c r="DY107" s="255"/>
      <c r="DZ107" s="254">
        <f t="shared" si="280"/>
        <v>0</v>
      </c>
      <c r="EA107" s="338">
        <f t="shared" si="232"/>
        <v>0</v>
      </c>
      <c r="EB107" s="332">
        <f>IF(Q107="初 年 度",EA107,0)</f>
        <v>0</v>
      </c>
      <c r="EC107" s="333">
        <f>IF(Q107="次 年 度",EA107,0)</f>
        <v>0</v>
      </c>
      <c r="ED107" s="476"/>
      <c r="EE107" s="458" t="s">
        <v>208</v>
      </c>
      <c r="EF107" s="267">
        <f t="shared" si="281"/>
        <v>0</v>
      </c>
      <c r="EG107" s="244"/>
      <c r="EH107" s="369"/>
      <c r="EI107" s="255"/>
      <c r="EJ107" s="248">
        <f t="shared" si="282"/>
        <v>0</v>
      </c>
      <c r="EK107" s="339">
        <f t="shared" si="239"/>
        <v>0</v>
      </c>
      <c r="EL107" s="335">
        <f>IF(Q107="初 年 度",EK107,0)</f>
        <v>0</v>
      </c>
      <c r="EM107" s="336">
        <f>IF(Q107="次 年 度",EK107,0)</f>
        <v>0</v>
      </c>
      <c r="EN107" s="256">
        <f t="shared" si="283"/>
        <v>0</v>
      </c>
      <c r="EO107" s="247">
        <f t="shared" si="216"/>
        <v>0</v>
      </c>
      <c r="EP107" s="247">
        <f t="shared" si="284"/>
        <v>0</v>
      </c>
      <c r="EQ107" s="247">
        <f t="shared" si="285"/>
        <v>0</v>
      </c>
      <c r="ER107" s="247">
        <f t="shared" si="286"/>
        <v>0</v>
      </c>
      <c r="ES107" s="259">
        <f t="shared" si="287"/>
        <v>0</v>
      </c>
      <c r="ET107" s="272">
        <f t="shared" si="208"/>
        <v>0</v>
      </c>
      <c r="EU107" s="264">
        <f t="shared" si="209"/>
        <v>0</v>
      </c>
      <c r="EV107" s="247">
        <f t="shared" si="210"/>
        <v>0</v>
      </c>
      <c r="EW107" s="247">
        <f t="shared" si="211"/>
        <v>0</v>
      </c>
      <c r="EX107" s="251">
        <f t="shared" si="212"/>
        <v>0</v>
      </c>
      <c r="EY107" s="268">
        <f t="shared" si="213"/>
        <v>0</v>
      </c>
      <c r="EZ107" s="383">
        <f>IF(L107="ブルーベリー（普通栽培）",0,220)</f>
        <v>220</v>
      </c>
      <c r="FA107" s="247">
        <f>IF(L107="ブルーベリー（普通栽培）",0,T107+AD107+AN107)</f>
        <v>0</v>
      </c>
      <c r="FB107" s="247">
        <f>IF(L107="ブルーベリー（普通栽培）",0,U107+AE107+AO107)</f>
        <v>0</v>
      </c>
      <c r="FC107" s="253">
        <f t="shared" si="288"/>
        <v>0</v>
      </c>
      <c r="FD107" s="253">
        <f t="shared" si="250"/>
        <v>0</v>
      </c>
      <c r="FE107" s="247">
        <f>IF(Q107="初 年 度",FC107-GK107,0)</f>
        <v>0</v>
      </c>
      <c r="FF107" s="259">
        <f>IF(Q107="次 年 度",FC107-GK107,0)</f>
        <v>0</v>
      </c>
      <c r="FG107" s="70">
        <f t="shared" si="289"/>
        <v>0</v>
      </c>
      <c r="FH107" s="82">
        <f t="shared" si="290"/>
        <v>0</v>
      </c>
      <c r="FI107" s="82">
        <f t="shared" si="291"/>
        <v>0</v>
      </c>
      <c r="FJ107" s="129">
        <f t="shared" si="292"/>
        <v>0</v>
      </c>
      <c r="FK107" s="228">
        <f>IF(P107="課税事業者（一般課税）",INT(V107*10/110)+INT(W107*10/110),0)</f>
        <v>0</v>
      </c>
      <c r="FL107" s="277">
        <f t="shared" si="214"/>
        <v>0</v>
      </c>
      <c r="FM107" s="278">
        <f>IF(P107="課税事業者（一般課税）",INT(AG107*0.0909090909090909),0)</f>
        <v>0</v>
      </c>
      <c r="FN107" s="342">
        <f t="shared" si="217"/>
        <v>0</v>
      </c>
      <c r="FO107" s="232">
        <f>IF(P107="課税事業者（一般課税）",INT(AP107*10/110)+INT(AQ107*10/110),0)</f>
        <v>0</v>
      </c>
      <c r="FP107" s="281">
        <f t="shared" si="293"/>
        <v>0</v>
      </c>
      <c r="FQ107" s="340">
        <f>IF(P107="課税事業者（一般課税）",INT(BA107*10/110),0)</f>
        <v>0</v>
      </c>
      <c r="FR107" s="277">
        <f t="shared" si="218"/>
        <v>0</v>
      </c>
      <c r="FS107" s="230">
        <f>IF(P107="課税事業者（一般課税）",INT(BL107*10/110),0)</f>
        <v>0</v>
      </c>
      <c r="FT107" s="281">
        <f t="shared" si="219"/>
        <v>0</v>
      </c>
      <c r="FU107" s="230">
        <f>IF(P107="課税事業者（一般課税）",INT(BV107*10/110),0)</f>
        <v>0</v>
      </c>
      <c r="FV107" s="281">
        <f t="shared" si="220"/>
        <v>0</v>
      </c>
      <c r="FW107" s="230">
        <f>IF(P107="課税事業者（一般課税）",INT(CF107*10/110),0)</f>
        <v>0</v>
      </c>
      <c r="FX107" s="279">
        <f t="shared" si="221"/>
        <v>0</v>
      </c>
      <c r="FY107" s="340">
        <f>IF(P107="課税事業者（一般課税）",INT(CT107*10/110)+INT(CU107*10/110),0)</f>
        <v>0</v>
      </c>
      <c r="FZ107" s="277">
        <f t="shared" si="294"/>
        <v>0</v>
      </c>
      <c r="GA107" s="230">
        <f>IF(P107="課税事業者（一般課税）",INT(DF107*10/110),0)</f>
        <v>0</v>
      </c>
      <c r="GB107" s="279">
        <f t="shared" si="222"/>
        <v>0</v>
      </c>
      <c r="GC107" s="353">
        <f>IF(P107="課税事業者（一般課税）",INT(DP107*10/110),0)</f>
        <v>0</v>
      </c>
      <c r="GD107" s="277">
        <f t="shared" si="223"/>
        <v>0</v>
      </c>
      <c r="GE107" s="230">
        <f>IF(P107="課税事業者（一般課税）",INT(DZ107*10/110),0)</f>
        <v>0</v>
      </c>
      <c r="GF107" s="281">
        <f t="shared" si="224"/>
        <v>0</v>
      </c>
      <c r="GG107" s="353">
        <f>IF(P107="課税事業者（一般課税）",INT(EJ107*10/110),0)</f>
        <v>0</v>
      </c>
      <c r="GH107" s="281">
        <f t="shared" si="225"/>
        <v>0</v>
      </c>
      <c r="GI107" s="280">
        <f t="shared" si="295"/>
        <v>0</v>
      </c>
      <c r="GJ107" s="277">
        <f t="shared" si="296"/>
        <v>0</v>
      </c>
      <c r="GK107" s="230">
        <f>IF(P107="課税事業者（一般課税）",INT(FC107*10/110),0)</f>
        <v>0</v>
      </c>
      <c r="GL107" s="287">
        <f t="shared" si="226"/>
        <v>0</v>
      </c>
      <c r="GM107" s="694"/>
    </row>
    <row r="108" spans="1:195" ht="20.100000000000001" customHeight="1">
      <c r="A108" s="668"/>
      <c r="B108" s="522"/>
      <c r="C108" s="669"/>
      <c r="D108" s="673"/>
      <c r="E108" s="320" t="s">
        <v>135</v>
      </c>
      <c r="F108" s="675"/>
      <c r="G108" s="770"/>
      <c r="H108" s="497"/>
      <c r="I108" s="697"/>
      <c r="J108" s="699"/>
      <c r="K108" s="552"/>
      <c r="L108" s="541"/>
      <c r="M108" s="554"/>
      <c r="N108" s="447" t="e">
        <f t="shared" si="215"/>
        <v>#DIV/0!</v>
      </c>
      <c r="O108" s="690"/>
      <c r="P108" s="537"/>
      <c r="Q108" s="537"/>
      <c r="R108" s="89"/>
      <c r="S108" s="80" t="str">
        <f>IF(U108="","",VLOOKUP(L107,'リスト（けさない）'!$X$3:$Y$29,2,0))</f>
        <v/>
      </c>
      <c r="T108" s="74">
        <f t="shared" si="252"/>
        <v>0</v>
      </c>
      <c r="U108" s="89"/>
      <c r="V108" s="80">
        <f t="shared" si="205"/>
        <v>0</v>
      </c>
      <c r="W108" s="78"/>
      <c r="X108" s="83">
        <f t="shared" si="253"/>
        <v>0</v>
      </c>
      <c r="Y108" s="83">
        <f t="shared" si="206"/>
        <v>0</v>
      </c>
      <c r="Z108" s="394">
        <f>IF(Q107="初 年 度",Y108,0)</f>
        <v>0</v>
      </c>
      <c r="AA108" s="439">
        <f>IF(Q107="次 年 度",Y108,0)</f>
        <v>0</v>
      </c>
      <c r="AB108" s="477"/>
      <c r="AC108" s="125" t="s">
        <v>208</v>
      </c>
      <c r="AD108" s="74">
        <f t="shared" si="254"/>
        <v>0</v>
      </c>
      <c r="AE108" s="426"/>
      <c r="AF108" s="388"/>
      <c r="AG108" s="89"/>
      <c r="AH108" s="96">
        <f t="shared" si="255"/>
        <v>0</v>
      </c>
      <c r="AI108" s="96">
        <f>IF(AG107&gt;0,INT((AG108-FM108)/2),AF108-FM108)</f>
        <v>0</v>
      </c>
      <c r="AJ108" s="96">
        <f>IF(Q107="初 年 度",AI108,0)</f>
        <v>0</v>
      </c>
      <c r="AK108" s="99">
        <f>IF(Q107="次 年 度",AI108,0)</f>
        <v>0</v>
      </c>
      <c r="AL108" s="89"/>
      <c r="AM108" s="80" t="str">
        <f>IF(AO108="","",VLOOKUP(L107,'リスト（けさない）'!$AA$3:$AB$29,2,0))</f>
        <v/>
      </c>
      <c r="AN108" s="96">
        <f t="shared" si="256"/>
        <v>0</v>
      </c>
      <c r="AO108" s="426"/>
      <c r="AP108" s="107">
        <f t="shared" si="207"/>
        <v>0</v>
      </c>
      <c r="AQ108" s="89"/>
      <c r="AR108" s="111">
        <f t="shared" si="257"/>
        <v>0</v>
      </c>
      <c r="AS108" s="334">
        <f t="shared" si="234"/>
        <v>0</v>
      </c>
      <c r="AT108" s="334">
        <f>IF(Q107="初 年 度",AS108,0)</f>
        <v>0</v>
      </c>
      <c r="AU108" s="337">
        <f>IF(Q107="次 年 度",AS108,0)</f>
        <v>0</v>
      </c>
      <c r="AV108" s="477"/>
      <c r="AW108" s="125" t="s">
        <v>208</v>
      </c>
      <c r="AX108" s="96">
        <f t="shared" si="258"/>
        <v>0</v>
      </c>
      <c r="AY108" s="100"/>
      <c r="AZ108" s="370"/>
      <c r="BA108" s="89"/>
      <c r="BB108" s="96">
        <f t="shared" si="259"/>
        <v>0</v>
      </c>
      <c r="BC108" s="80">
        <f t="shared" si="229"/>
        <v>0</v>
      </c>
      <c r="BD108" s="83">
        <f>IF(Q107="初 年 度",BC108,0)</f>
        <v>0</v>
      </c>
      <c r="BE108" s="120">
        <f>IF(Q107="次 年 度",BC108,0)</f>
        <v>0</v>
      </c>
      <c r="BF108" s="477"/>
      <c r="BG108" s="125" t="s">
        <v>208</v>
      </c>
      <c r="BH108" s="96">
        <f t="shared" si="260"/>
        <v>0</v>
      </c>
      <c r="BI108" s="100"/>
      <c r="BJ108" s="370"/>
      <c r="BK108" s="89"/>
      <c r="BL108" s="96">
        <f t="shared" si="261"/>
        <v>0</v>
      </c>
      <c r="BM108" s="83">
        <f t="shared" si="235"/>
        <v>0</v>
      </c>
      <c r="BN108" s="83">
        <f>IF(Q107="初 年 度",BM108,0)</f>
        <v>0</v>
      </c>
      <c r="BO108" s="120">
        <f>IF(Q107="次 年 度",BM108,0)</f>
        <v>0</v>
      </c>
      <c r="BP108" s="477"/>
      <c r="BQ108" s="125" t="s">
        <v>208</v>
      </c>
      <c r="BR108" s="96">
        <f t="shared" si="262"/>
        <v>0</v>
      </c>
      <c r="BS108" s="100"/>
      <c r="BT108" s="370"/>
      <c r="BU108" s="89"/>
      <c r="BV108" s="96">
        <f t="shared" si="263"/>
        <v>0</v>
      </c>
      <c r="BW108" s="83">
        <f t="shared" si="236"/>
        <v>0</v>
      </c>
      <c r="BX108" s="83">
        <f>IF(Q107="初 年 度",BW108,0)</f>
        <v>0</v>
      </c>
      <c r="BY108" s="120">
        <f>IF(Q107="次 年 度",BW108,0)</f>
        <v>0</v>
      </c>
      <c r="BZ108" s="477"/>
      <c r="CA108" s="125" t="s">
        <v>208</v>
      </c>
      <c r="CB108" s="96">
        <f t="shared" si="264"/>
        <v>0</v>
      </c>
      <c r="CC108" s="100"/>
      <c r="CD108" s="370"/>
      <c r="CE108" s="89"/>
      <c r="CF108" s="96">
        <f t="shared" si="265"/>
        <v>0</v>
      </c>
      <c r="CG108" s="83">
        <f t="shared" si="230"/>
        <v>0</v>
      </c>
      <c r="CH108" s="83">
        <f>IF(Q107="初 年 度",CG108,0)</f>
        <v>0</v>
      </c>
      <c r="CI108" s="120">
        <f>IF(Q107="次 年 度",CG108,0)</f>
        <v>0</v>
      </c>
      <c r="CJ108" s="71">
        <f t="shared" si="266"/>
        <v>0</v>
      </c>
      <c r="CK108" s="80">
        <f t="shared" si="267"/>
        <v>0</v>
      </c>
      <c r="CL108" s="80">
        <f t="shared" si="268"/>
        <v>0</v>
      </c>
      <c r="CM108" s="83">
        <f t="shared" si="269"/>
        <v>0</v>
      </c>
      <c r="CN108" s="80">
        <f t="shared" si="270"/>
        <v>0</v>
      </c>
      <c r="CO108" s="130">
        <f t="shared" si="271"/>
        <v>0</v>
      </c>
      <c r="CP108" s="477"/>
      <c r="CQ108" s="81" t="str">
        <f>IF(CS108="","",VLOOKUP(L107,'リスト（けさない）'!$AD$3:$AE$29,2,0))</f>
        <v/>
      </c>
      <c r="CR108" s="74">
        <f t="shared" si="272"/>
        <v>0</v>
      </c>
      <c r="CS108" s="100"/>
      <c r="CT108" s="80">
        <f t="shared" si="273"/>
        <v>0</v>
      </c>
      <c r="CU108" s="89"/>
      <c r="CV108" s="80">
        <f t="shared" si="274"/>
        <v>0</v>
      </c>
      <c r="CW108" s="80">
        <f t="shared" si="237"/>
        <v>0</v>
      </c>
      <c r="CX108" s="83">
        <f>IF(Q107="初 年 度",CW108,0)</f>
        <v>0</v>
      </c>
      <c r="CY108" s="120">
        <f>IF(Q107="次 年 度",CW108,0)</f>
        <v>0</v>
      </c>
      <c r="CZ108" s="477"/>
      <c r="DA108" s="125" t="s">
        <v>208</v>
      </c>
      <c r="DB108" s="74">
        <f t="shared" si="275"/>
        <v>0</v>
      </c>
      <c r="DC108" s="100"/>
      <c r="DD108" s="370"/>
      <c r="DE108" s="89"/>
      <c r="DF108" s="96">
        <f t="shared" si="276"/>
        <v>0</v>
      </c>
      <c r="DG108" s="83">
        <f t="shared" si="231"/>
        <v>0</v>
      </c>
      <c r="DH108" s="83">
        <f>IF(Q107="初 年 度",DG108,0)</f>
        <v>0</v>
      </c>
      <c r="DI108" s="120">
        <f>IF(Q107="次 年 度",DG108,0)</f>
        <v>0</v>
      </c>
      <c r="DJ108" s="477"/>
      <c r="DK108" s="125" t="s">
        <v>208</v>
      </c>
      <c r="DL108" s="74">
        <f t="shared" si="277"/>
        <v>0</v>
      </c>
      <c r="DM108" s="100"/>
      <c r="DN108" s="370"/>
      <c r="DO108" s="89"/>
      <c r="DP108" s="96">
        <f t="shared" si="278"/>
        <v>0</v>
      </c>
      <c r="DQ108" s="83">
        <f t="shared" si="238"/>
        <v>0</v>
      </c>
      <c r="DR108" s="83">
        <f>IF(Q107="初 年 度",DQ108,0)</f>
        <v>0</v>
      </c>
      <c r="DS108" s="120">
        <f>IF(Q107="次 年 度",DQ108,0)</f>
        <v>0</v>
      </c>
      <c r="DT108" s="477"/>
      <c r="DU108" s="125" t="s">
        <v>208</v>
      </c>
      <c r="DV108" s="74">
        <f t="shared" si="279"/>
        <v>0</v>
      </c>
      <c r="DW108" s="100"/>
      <c r="DX108" s="370"/>
      <c r="DY108" s="89"/>
      <c r="DZ108" s="96">
        <f t="shared" si="280"/>
        <v>0</v>
      </c>
      <c r="EA108" s="83">
        <f t="shared" si="232"/>
        <v>0</v>
      </c>
      <c r="EB108" s="83">
        <f>IF(Q107="初 年 度",EA108,0)</f>
        <v>0</v>
      </c>
      <c r="EC108" s="120">
        <f>IF(Q107="次 年 度",EA108,0)</f>
        <v>0</v>
      </c>
      <c r="ED108" s="477"/>
      <c r="EE108" s="125" t="s">
        <v>208</v>
      </c>
      <c r="EF108" s="74">
        <f t="shared" si="281"/>
        <v>0</v>
      </c>
      <c r="EG108" s="100"/>
      <c r="EH108" s="370"/>
      <c r="EI108" s="89"/>
      <c r="EJ108" s="96">
        <f t="shared" si="282"/>
        <v>0</v>
      </c>
      <c r="EK108" s="83">
        <f t="shared" si="239"/>
        <v>0</v>
      </c>
      <c r="EL108" s="83">
        <f>IF(Q107="初 年 度",EK108,0)</f>
        <v>0</v>
      </c>
      <c r="EM108" s="120">
        <f>IF(Q107="次 年 度",EK108,0)</f>
        <v>0</v>
      </c>
      <c r="EN108" s="71">
        <f t="shared" si="283"/>
        <v>0</v>
      </c>
      <c r="EO108" s="83">
        <f t="shared" si="216"/>
        <v>0</v>
      </c>
      <c r="EP108" s="83">
        <f t="shared" si="284"/>
        <v>0</v>
      </c>
      <c r="EQ108" s="83">
        <f t="shared" si="285"/>
        <v>0</v>
      </c>
      <c r="ER108" s="83">
        <f t="shared" si="286"/>
        <v>0</v>
      </c>
      <c r="ES108" s="120">
        <f t="shared" si="287"/>
        <v>0</v>
      </c>
      <c r="ET108" s="136">
        <f t="shared" si="208"/>
        <v>0</v>
      </c>
      <c r="EU108" s="122">
        <f t="shared" si="209"/>
        <v>0</v>
      </c>
      <c r="EV108" s="83">
        <f t="shared" si="210"/>
        <v>0</v>
      </c>
      <c r="EW108" s="83">
        <f t="shared" si="211"/>
        <v>0</v>
      </c>
      <c r="EX108" s="83">
        <f t="shared" si="212"/>
        <v>0</v>
      </c>
      <c r="EY108" s="130">
        <f t="shared" si="213"/>
        <v>0</v>
      </c>
      <c r="EZ108" s="71">
        <f>IF(L107="ブルーベリー（普通栽培）",0,220)</f>
        <v>220</v>
      </c>
      <c r="FA108" s="80">
        <f>IF(L107="ブルーベリー（普通栽培）",0,T108+AD108+AN108)</f>
        <v>0</v>
      </c>
      <c r="FB108" s="83">
        <f>IF(L107="ブルーベリー（普通栽培）",0,U108+AE108+AO108)</f>
        <v>0</v>
      </c>
      <c r="FC108" s="83">
        <f t="shared" si="288"/>
        <v>0</v>
      </c>
      <c r="FD108" s="83">
        <f t="shared" si="250"/>
        <v>0</v>
      </c>
      <c r="FE108" s="239">
        <f>IF(Q107="初 年 度",FC108-GK108,0)</f>
        <v>0</v>
      </c>
      <c r="FF108" s="240">
        <f>IF(Q107="次 年 度",FC108-GK108,0)</f>
        <v>0</v>
      </c>
      <c r="FG108" s="71">
        <f t="shared" si="289"/>
        <v>0</v>
      </c>
      <c r="FH108" s="83">
        <f t="shared" si="290"/>
        <v>0</v>
      </c>
      <c r="FI108" s="83">
        <f t="shared" si="291"/>
        <v>0</v>
      </c>
      <c r="FJ108" s="130">
        <f t="shared" si="292"/>
        <v>0</v>
      </c>
      <c r="FK108" s="314">
        <f>IF(P107="課税事業者（一般課税）",INT(V108*10/110)+INT(W108*10/110),0)</f>
        <v>0</v>
      </c>
      <c r="FL108" s="92">
        <f t="shared" si="214"/>
        <v>0</v>
      </c>
      <c r="FM108" s="102">
        <f>IF(P107="課税事業者（一般課税）",INT(AG108*0.0909090909090909),0)</f>
        <v>0</v>
      </c>
      <c r="FN108" s="343">
        <f t="shared" si="217"/>
        <v>0</v>
      </c>
      <c r="FO108" s="350">
        <f>IF(P107="課税事業者（一般課税）",INT(AP108*10/110)+INT(AQ108*10/110),0)</f>
        <v>0</v>
      </c>
      <c r="FP108" s="115">
        <f t="shared" si="293"/>
        <v>0</v>
      </c>
      <c r="FQ108" s="347">
        <f>IF(P107="課税事業者（一般課税）",INT(BA108*10/110),0)</f>
        <v>0</v>
      </c>
      <c r="FR108" s="92">
        <f t="shared" si="218"/>
        <v>0</v>
      </c>
      <c r="FS108" s="355">
        <f>IF(P107="課税事業者（一般課税）",INT(BL108*10/110),0)</f>
        <v>0</v>
      </c>
      <c r="FT108" s="105">
        <f t="shared" si="219"/>
        <v>0</v>
      </c>
      <c r="FU108" s="355">
        <f>IF(P107="課税事業者（一般課税）",INT(BV108*10/110),0)</f>
        <v>0</v>
      </c>
      <c r="FV108" s="115">
        <f t="shared" si="220"/>
        <v>0</v>
      </c>
      <c r="FW108" s="355">
        <f>IF(P107="課税事業者（一般課税）",INT(CF108*10/110),0)</f>
        <v>0</v>
      </c>
      <c r="FX108" s="105">
        <f t="shared" si="221"/>
        <v>0</v>
      </c>
      <c r="FY108" s="347">
        <f>IF(P107="課税事業者（一般課税）",INT(CT108*10/110)+INT(CU108*10/110),0)</f>
        <v>0</v>
      </c>
      <c r="FZ108" s="92">
        <f t="shared" si="294"/>
        <v>0</v>
      </c>
      <c r="GA108" s="355">
        <f>IF(P107="課税事業者（一般課税）",INT(DF108*10/110),0)</f>
        <v>0</v>
      </c>
      <c r="GB108" s="105">
        <f t="shared" si="222"/>
        <v>0</v>
      </c>
      <c r="GC108" s="354">
        <f>IF(P107="課税事業者（一般課税）",INT(DL108*10/110),0)</f>
        <v>0</v>
      </c>
      <c r="GD108" s="92">
        <f t="shared" si="223"/>
        <v>0</v>
      </c>
      <c r="GE108" s="355">
        <f>IF(P107="課税事業者（一般課税）",INT(DZ108*10/110),0)</f>
        <v>0</v>
      </c>
      <c r="GF108" s="115">
        <f t="shared" si="224"/>
        <v>0</v>
      </c>
      <c r="GG108" s="354">
        <f>IF(P107="課税事業者（一般課税）",INT(EJ108*10/110),0)</f>
        <v>0</v>
      </c>
      <c r="GH108" s="115">
        <f t="shared" si="225"/>
        <v>0</v>
      </c>
      <c r="GI108" s="113">
        <f t="shared" si="295"/>
        <v>0</v>
      </c>
      <c r="GJ108" s="92">
        <f t="shared" si="296"/>
        <v>0</v>
      </c>
      <c r="GK108" s="355">
        <f>IF(P107="課税事業者（一般課税）",INT(FC108*10/110),0)</f>
        <v>0</v>
      </c>
      <c r="GL108" s="140">
        <f t="shared" si="226"/>
        <v>0</v>
      </c>
      <c r="GM108" s="695"/>
    </row>
    <row r="109" spans="1:195" ht="20.100000000000001" customHeight="1">
      <c r="A109" s="667" t="str">
        <f t="shared" ref="A109" si="298">+A107</f>
        <v>北海道</v>
      </c>
      <c r="B109" s="521"/>
      <c r="C109" s="629">
        <f t="shared" si="228"/>
        <v>48</v>
      </c>
      <c r="D109" s="685"/>
      <c r="E109" s="317" t="s">
        <v>253</v>
      </c>
      <c r="F109" s="680"/>
      <c r="G109" s="767">
        <f>+'申請用入力(①本体) '!G109:G110</f>
        <v>0</v>
      </c>
      <c r="H109" s="697"/>
      <c r="I109" s="543"/>
      <c r="J109" s="698"/>
      <c r="K109" s="701"/>
      <c r="L109" s="683"/>
      <c r="M109" s="761"/>
      <c r="N109" s="448" t="e">
        <f t="shared" si="215"/>
        <v>#DIV/0!</v>
      </c>
      <c r="O109" s="689" t="str">
        <f>IF(L109="","",VLOOKUP(L109,'リスト（けさない）'!$Q$3:$R$29,2,0))</f>
        <v/>
      </c>
      <c r="P109" s="700"/>
      <c r="Q109" s="700"/>
      <c r="R109" s="460"/>
      <c r="S109" s="251" t="str">
        <f>IF(U109="","",VLOOKUP(L109,'リスト（けさない）'!$X$3:$Y$29,2,0))</f>
        <v/>
      </c>
      <c r="T109" s="249">
        <f t="shared" si="252"/>
        <v>0</v>
      </c>
      <c r="U109" s="260"/>
      <c r="V109" s="251">
        <f t="shared" si="205"/>
        <v>0</v>
      </c>
      <c r="W109" s="252"/>
      <c r="X109" s="253">
        <f t="shared" si="253"/>
        <v>0</v>
      </c>
      <c r="Y109" s="253">
        <f t="shared" si="206"/>
        <v>0</v>
      </c>
      <c r="Z109" s="332">
        <f>IF(Q109="初 年 度",Y109,0)</f>
        <v>0</v>
      </c>
      <c r="AA109" s="438">
        <f>IF(Q109="次 年 度",Y109,0)</f>
        <v>0</v>
      </c>
      <c r="AB109" s="478"/>
      <c r="AC109" s="73" t="s">
        <v>208</v>
      </c>
      <c r="AD109" s="249">
        <f t="shared" si="254"/>
        <v>0</v>
      </c>
      <c r="AE109" s="427"/>
      <c r="AF109" s="388"/>
      <c r="AG109" s="260"/>
      <c r="AH109" s="254">
        <f t="shared" si="255"/>
        <v>0</v>
      </c>
      <c r="AI109" s="339">
        <f>IF(AG109&gt;0,INT((AG109-FM109)/2),AF109-FM109)</f>
        <v>0</v>
      </c>
      <c r="AJ109" s="335">
        <f>IF(Q109="初 年 度",AI109,0)</f>
        <v>0</v>
      </c>
      <c r="AK109" s="336">
        <f>IF(Q109="次 年 度",AI109,0)</f>
        <v>0</v>
      </c>
      <c r="AL109" s="460"/>
      <c r="AM109" s="251" t="str">
        <f>IF(AO109="","",VLOOKUP(L109,'リスト（けさない）'!$AA$3:$AB$29,2,0))</f>
        <v/>
      </c>
      <c r="AN109" s="254">
        <f t="shared" si="256"/>
        <v>0</v>
      </c>
      <c r="AO109" s="427"/>
      <c r="AP109" s="261">
        <f t="shared" si="207"/>
        <v>0</v>
      </c>
      <c r="AQ109" s="260"/>
      <c r="AR109" s="262">
        <f t="shared" si="257"/>
        <v>0</v>
      </c>
      <c r="AS109" s="338">
        <f t="shared" si="234"/>
        <v>0</v>
      </c>
      <c r="AT109" s="332">
        <f>IF(Q109="初 年 度",AS109,0)</f>
        <v>0</v>
      </c>
      <c r="AU109" s="333">
        <f>IF(Q109="次 年 度",AS109,0)</f>
        <v>0</v>
      </c>
      <c r="AV109" s="478"/>
      <c r="AW109" s="73" t="s">
        <v>208</v>
      </c>
      <c r="AX109" s="254">
        <f t="shared" si="258"/>
        <v>0</v>
      </c>
      <c r="AY109" s="250"/>
      <c r="AZ109" s="369"/>
      <c r="BA109" s="260"/>
      <c r="BB109" s="254">
        <f t="shared" si="259"/>
        <v>0</v>
      </c>
      <c r="BC109" s="338">
        <f t="shared" si="229"/>
        <v>0</v>
      </c>
      <c r="BD109" s="332">
        <f>IF(Q109="初 年 度",BC109,0)</f>
        <v>0</v>
      </c>
      <c r="BE109" s="333">
        <f>IF(Q109="次 年 度",BC109,0)</f>
        <v>0</v>
      </c>
      <c r="BF109" s="478"/>
      <c r="BG109" s="73" t="s">
        <v>208</v>
      </c>
      <c r="BH109" s="254">
        <f t="shared" si="260"/>
        <v>0</v>
      </c>
      <c r="BI109" s="250"/>
      <c r="BJ109" s="369"/>
      <c r="BK109" s="260"/>
      <c r="BL109" s="254">
        <f t="shared" si="261"/>
        <v>0</v>
      </c>
      <c r="BM109" s="339">
        <f t="shared" si="235"/>
        <v>0</v>
      </c>
      <c r="BN109" s="335">
        <f>IF(Q109="初 年 度",BM109,0)</f>
        <v>0</v>
      </c>
      <c r="BO109" s="336">
        <f>IF(Q109="次 年 度",BM109,0)</f>
        <v>0</v>
      </c>
      <c r="BP109" s="478"/>
      <c r="BQ109" s="73" t="s">
        <v>208</v>
      </c>
      <c r="BR109" s="254">
        <f t="shared" si="262"/>
        <v>0</v>
      </c>
      <c r="BS109" s="250"/>
      <c r="BT109" s="369"/>
      <c r="BU109" s="90"/>
      <c r="BV109" s="97">
        <f t="shared" si="263"/>
        <v>0</v>
      </c>
      <c r="BW109" s="339">
        <f t="shared" si="236"/>
        <v>0</v>
      </c>
      <c r="BX109" s="335">
        <f>IF(Q109="初 年 度",BW109,0)</f>
        <v>0</v>
      </c>
      <c r="BY109" s="336">
        <f>IF(Q109="次 年 度",BW109,0)</f>
        <v>0</v>
      </c>
      <c r="BZ109" s="478"/>
      <c r="CA109" s="73" t="s">
        <v>208</v>
      </c>
      <c r="CB109" s="254">
        <f t="shared" si="264"/>
        <v>0</v>
      </c>
      <c r="CC109" s="250"/>
      <c r="CD109" s="369"/>
      <c r="CE109" s="90"/>
      <c r="CF109" s="254">
        <f t="shared" si="265"/>
        <v>0</v>
      </c>
      <c r="CG109" s="338">
        <f t="shared" si="230"/>
        <v>0</v>
      </c>
      <c r="CH109" s="332">
        <f>IF(Q109="初 年 度",CG109,0)</f>
        <v>0</v>
      </c>
      <c r="CI109" s="333">
        <f>IF(Q109="次 年 度",CG109,0)</f>
        <v>0</v>
      </c>
      <c r="CJ109" s="242">
        <f t="shared" si="266"/>
        <v>0</v>
      </c>
      <c r="CK109" s="251">
        <f t="shared" si="267"/>
        <v>0</v>
      </c>
      <c r="CL109" s="251">
        <f t="shared" si="268"/>
        <v>0</v>
      </c>
      <c r="CM109" s="253">
        <f t="shared" si="269"/>
        <v>0</v>
      </c>
      <c r="CN109" s="251">
        <f t="shared" si="270"/>
        <v>0</v>
      </c>
      <c r="CO109" s="268">
        <f t="shared" si="271"/>
        <v>0</v>
      </c>
      <c r="CP109" s="478"/>
      <c r="CQ109" s="245" t="str">
        <f>IF(CS109="","",VLOOKUP(L109,'リスト（けさない）'!$AD$3:$AE$29,2,0))</f>
        <v/>
      </c>
      <c r="CR109" s="249">
        <f t="shared" si="272"/>
        <v>0</v>
      </c>
      <c r="CS109" s="250"/>
      <c r="CT109" s="251">
        <f t="shared" si="273"/>
        <v>0</v>
      </c>
      <c r="CU109" s="260"/>
      <c r="CV109" s="251">
        <f t="shared" si="274"/>
        <v>0</v>
      </c>
      <c r="CW109" s="339">
        <f t="shared" si="237"/>
        <v>0</v>
      </c>
      <c r="CX109" s="335">
        <f>IF(Q109="初 年 度",CW109,0)</f>
        <v>0</v>
      </c>
      <c r="CY109" s="336">
        <f>IF(Q109="次 年 度",CW109,0)</f>
        <v>0</v>
      </c>
      <c r="CZ109" s="478"/>
      <c r="DA109" s="73" t="s">
        <v>208</v>
      </c>
      <c r="DB109" s="249">
        <f t="shared" si="275"/>
        <v>0</v>
      </c>
      <c r="DC109" s="250"/>
      <c r="DD109" s="369"/>
      <c r="DE109" s="260"/>
      <c r="DF109" s="254">
        <f t="shared" si="276"/>
        <v>0</v>
      </c>
      <c r="DG109" s="338">
        <f t="shared" si="231"/>
        <v>0</v>
      </c>
      <c r="DH109" s="332">
        <f>IF(Q109="初 年 度",DG109,0)</f>
        <v>0</v>
      </c>
      <c r="DI109" s="333">
        <f>IF(Q109="次 年 度",DG109,0)</f>
        <v>0</v>
      </c>
      <c r="DJ109" s="478"/>
      <c r="DK109" s="456" t="s">
        <v>208</v>
      </c>
      <c r="DL109" s="249">
        <f t="shared" si="277"/>
        <v>0</v>
      </c>
      <c r="DM109" s="250"/>
      <c r="DN109" s="369"/>
      <c r="DO109" s="260"/>
      <c r="DP109" s="254">
        <f t="shared" si="278"/>
        <v>0</v>
      </c>
      <c r="DQ109" s="339">
        <f t="shared" si="238"/>
        <v>0</v>
      </c>
      <c r="DR109" s="335">
        <f>IF(Q109="初 年 度",DQ109,0)</f>
        <v>0</v>
      </c>
      <c r="DS109" s="336">
        <f>IF(Q109="次 年 度",DQ109,0)</f>
        <v>0</v>
      </c>
      <c r="DT109" s="478"/>
      <c r="DU109" s="456" t="s">
        <v>208</v>
      </c>
      <c r="DV109" s="249">
        <f t="shared" si="279"/>
        <v>0</v>
      </c>
      <c r="DW109" s="250"/>
      <c r="DX109" s="369"/>
      <c r="DY109" s="260"/>
      <c r="DZ109" s="254">
        <f t="shared" si="280"/>
        <v>0</v>
      </c>
      <c r="EA109" s="338">
        <f t="shared" si="232"/>
        <v>0</v>
      </c>
      <c r="EB109" s="332">
        <f>IF(Q109="初 年 度",EA109,0)</f>
        <v>0</v>
      </c>
      <c r="EC109" s="333">
        <f>IF(Q109="次 年 度",EA109,0)</f>
        <v>0</v>
      </c>
      <c r="ED109" s="478"/>
      <c r="EE109" s="456" t="s">
        <v>208</v>
      </c>
      <c r="EF109" s="249">
        <f t="shared" si="281"/>
        <v>0</v>
      </c>
      <c r="EG109" s="250"/>
      <c r="EH109" s="369"/>
      <c r="EI109" s="260"/>
      <c r="EJ109" s="254">
        <f t="shared" si="282"/>
        <v>0</v>
      </c>
      <c r="EK109" s="339">
        <f t="shared" si="239"/>
        <v>0</v>
      </c>
      <c r="EL109" s="335">
        <f>IF(Q109="初 年 度",EK109,0)</f>
        <v>0</v>
      </c>
      <c r="EM109" s="336">
        <f>IF(Q109="次 年 度",EK109,0)</f>
        <v>0</v>
      </c>
      <c r="EN109" s="242">
        <f t="shared" si="283"/>
        <v>0</v>
      </c>
      <c r="EO109" s="253">
        <f t="shared" si="216"/>
        <v>0</v>
      </c>
      <c r="EP109" s="253">
        <f t="shared" si="284"/>
        <v>0</v>
      </c>
      <c r="EQ109" s="253">
        <f t="shared" si="285"/>
        <v>0</v>
      </c>
      <c r="ER109" s="253">
        <f t="shared" si="286"/>
        <v>0</v>
      </c>
      <c r="ES109" s="263">
        <f t="shared" si="287"/>
        <v>0</v>
      </c>
      <c r="ET109" s="276">
        <f t="shared" si="208"/>
        <v>0</v>
      </c>
      <c r="EU109" s="265">
        <f t="shared" si="209"/>
        <v>0</v>
      </c>
      <c r="EV109" s="253">
        <f t="shared" si="210"/>
        <v>0</v>
      </c>
      <c r="EW109" s="253">
        <f t="shared" si="211"/>
        <v>0</v>
      </c>
      <c r="EX109" s="247">
        <f t="shared" si="212"/>
        <v>0</v>
      </c>
      <c r="EY109" s="266">
        <f t="shared" si="213"/>
        <v>0</v>
      </c>
      <c r="EZ109" s="384">
        <f>IF(L109="ブルーベリー（普通栽培）",0,220)</f>
        <v>220</v>
      </c>
      <c r="FA109" s="247">
        <f>IF(L109="ブルーベリー（普通栽培）",0,T109+AD109+AN109)</f>
        <v>0</v>
      </c>
      <c r="FB109" s="247">
        <f>IF(L109="ブルーベリー（普通栽培）",0,U109+AE109+AO109)</f>
        <v>0</v>
      </c>
      <c r="FC109" s="247">
        <f t="shared" si="288"/>
        <v>0</v>
      </c>
      <c r="FD109" s="253">
        <f t="shared" si="250"/>
        <v>0</v>
      </c>
      <c r="FE109" s="253">
        <f>IF(Q109="初 年 度",FC109-GK109,0)</f>
        <v>0</v>
      </c>
      <c r="FF109" s="263">
        <f>IF(Q109="次 年 度",FC109-GK109,0)</f>
        <v>0</v>
      </c>
      <c r="FG109" s="137">
        <f t="shared" si="289"/>
        <v>0</v>
      </c>
      <c r="FH109" s="84">
        <f t="shared" si="290"/>
        <v>0</v>
      </c>
      <c r="FI109" s="84">
        <f t="shared" si="291"/>
        <v>0</v>
      </c>
      <c r="FJ109" s="131">
        <f t="shared" si="292"/>
        <v>0</v>
      </c>
      <c r="FK109" s="228">
        <f>IF(P109="課税事業者（一般課税）",INT(V109*10/110)+INT(W109*10/110),0)</f>
        <v>0</v>
      </c>
      <c r="FL109" s="282">
        <f t="shared" si="214"/>
        <v>0</v>
      </c>
      <c r="FM109" s="283">
        <f>IF(P109="課税事業者（一般課税）",INT(AG109*0.0909090909090909),0)</f>
        <v>0</v>
      </c>
      <c r="FN109" s="344">
        <f t="shared" si="217"/>
        <v>0</v>
      </c>
      <c r="FO109" s="232">
        <f>IF(P109="課税事業者（一般課税）",INT(AP109*10/110)+INT(AQ109*10/110),0)</f>
        <v>0</v>
      </c>
      <c r="FP109" s="286">
        <f t="shared" si="293"/>
        <v>0</v>
      </c>
      <c r="FQ109" s="340">
        <f>IF(P109="課税事業者（一般課税）",INT(BA109*10/110),0)</f>
        <v>0</v>
      </c>
      <c r="FR109" s="282">
        <f t="shared" si="218"/>
        <v>0</v>
      </c>
      <c r="FS109" s="230">
        <f>IF(P109="課税事業者（一般課税）",INT(BL109*10/110),0)</f>
        <v>0</v>
      </c>
      <c r="FT109" s="284">
        <f t="shared" si="219"/>
        <v>0</v>
      </c>
      <c r="FU109" s="230">
        <f>IF(P109="課税事業者（一般課税）",INT(BV109*10/110),0)</f>
        <v>0</v>
      </c>
      <c r="FV109" s="286">
        <f t="shared" si="220"/>
        <v>0</v>
      </c>
      <c r="FW109" s="230">
        <f>IF(P109="課税事業者（一般課税）",INT(CF109*10/110),0)</f>
        <v>0</v>
      </c>
      <c r="FX109" s="284">
        <f t="shared" si="221"/>
        <v>0</v>
      </c>
      <c r="FY109" s="340">
        <f>IF(P109="課税事業者（一般課税）",INT(CT109*10/110)+INT(CU109*10/110),0)</f>
        <v>0</v>
      </c>
      <c r="FZ109" s="282">
        <f t="shared" si="294"/>
        <v>0</v>
      </c>
      <c r="GA109" s="230">
        <f>IF(P109="課税事業者（一般課税）",INT(DF109*10/110),0)</f>
        <v>0</v>
      </c>
      <c r="GB109" s="284">
        <f t="shared" si="222"/>
        <v>0</v>
      </c>
      <c r="GC109" s="353">
        <f>IF(P109="課税事業者（一般課税）",INT(DP109*10/110),0)</f>
        <v>0</v>
      </c>
      <c r="GD109" s="282">
        <f t="shared" si="223"/>
        <v>0</v>
      </c>
      <c r="GE109" s="230">
        <f>IF(P109="課税事業者（一般課税）",INT(DZ109*10/110),0)</f>
        <v>0</v>
      </c>
      <c r="GF109" s="286">
        <f t="shared" si="224"/>
        <v>0</v>
      </c>
      <c r="GG109" s="353">
        <f>IF(P109="課税事業者（一般課税）",INT(EJ109*10/110),0)</f>
        <v>0</v>
      </c>
      <c r="GH109" s="286">
        <f t="shared" si="225"/>
        <v>0</v>
      </c>
      <c r="GI109" s="285">
        <f t="shared" si="295"/>
        <v>0</v>
      </c>
      <c r="GJ109" s="282">
        <f t="shared" si="296"/>
        <v>0</v>
      </c>
      <c r="GK109" s="230">
        <f>IF(P109="課税事業者（一般課税）",INT(FC109*10/110),0)</f>
        <v>0</v>
      </c>
      <c r="GL109" s="288">
        <f t="shared" si="226"/>
        <v>0</v>
      </c>
      <c r="GM109" s="694"/>
    </row>
    <row r="110" spans="1:195" ht="20.100000000000001" customHeight="1">
      <c r="A110" s="668"/>
      <c r="B110" s="522"/>
      <c r="C110" s="669"/>
      <c r="D110" s="673"/>
      <c r="E110" s="322" t="s">
        <v>135</v>
      </c>
      <c r="F110" s="675"/>
      <c r="G110" s="770"/>
      <c r="H110" s="497"/>
      <c r="I110" s="697"/>
      <c r="J110" s="699"/>
      <c r="K110" s="552"/>
      <c r="L110" s="541"/>
      <c r="M110" s="554"/>
      <c r="N110" s="447" t="e">
        <f t="shared" si="215"/>
        <v>#DIV/0!</v>
      </c>
      <c r="O110" s="690"/>
      <c r="P110" s="537"/>
      <c r="Q110" s="537"/>
      <c r="R110" s="91"/>
      <c r="S110" s="80" t="str">
        <f>IF(U110="","",VLOOKUP(L109,'リスト（けさない）'!$X$3:$Y$29,2,0))</f>
        <v/>
      </c>
      <c r="T110" s="75">
        <f t="shared" si="252"/>
        <v>0</v>
      </c>
      <c r="U110" s="91"/>
      <c r="V110" s="81">
        <f t="shared" si="205"/>
        <v>0</v>
      </c>
      <c r="W110" s="79"/>
      <c r="X110" s="85">
        <f t="shared" si="253"/>
        <v>0</v>
      </c>
      <c r="Y110" s="83">
        <f t="shared" si="206"/>
        <v>0</v>
      </c>
      <c r="Z110" s="394">
        <f>IF(Q109="初 年 度",Y110,0)</f>
        <v>0</v>
      </c>
      <c r="AA110" s="439">
        <f>IF(Q109="次 年 度",Y110,0)</f>
        <v>0</v>
      </c>
      <c r="AB110" s="475"/>
      <c r="AC110" s="126" t="s">
        <v>208</v>
      </c>
      <c r="AD110" s="75">
        <f t="shared" si="254"/>
        <v>0</v>
      </c>
      <c r="AE110" s="424"/>
      <c r="AF110" s="388"/>
      <c r="AG110" s="91"/>
      <c r="AH110" s="94">
        <f t="shared" si="255"/>
        <v>0</v>
      </c>
      <c r="AI110" s="96">
        <f>IF(AG109&gt;0,INT((AG110-FM110)/2),AF110-FM110)</f>
        <v>0</v>
      </c>
      <c r="AJ110" s="96">
        <f>IF(Q109="初 年 度",AI110,0)</f>
        <v>0</v>
      </c>
      <c r="AK110" s="99">
        <f>IF(Q109="次 年 度",AI110,0)</f>
        <v>0</v>
      </c>
      <c r="AL110" s="91"/>
      <c r="AM110" s="81" t="str">
        <f>IF(AO110="","",VLOOKUP(L109,'リスト（けさない）'!$AA$3:$AB$29,2,0))</f>
        <v/>
      </c>
      <c r="AN110" s="94">
        <f t="shared" si="256"/>
        <v>0</v>
      </c>
      <c r="AO110" s="424"/>
      <c r="AP110" s="106">
        <f t="shared" si="207"/>
        <v>0</v>
      </c>
      <c r="AQ110" s="91"/>
      <c r="AR110" s="110">
        <f t="shared" si="257"/>
        <v>0</v>
      </c>
      <c r="AS110" s="334">
        <f t="shared" si="234"/>
        <v>0</v>
      </c>
      <c r="AT110" s="334">
        <f>IF(Q109="初 年 度",AS110,0)</f>
        <v>0</v>
      </c>
      <c r="AU110" s="337">
        <f>IF(Q109="次 年 度",AS110,0)</f>
        <v>0</v>
      </c>
      <c r="AV110" s="475"/>
      <c r="AW110" s="126" t="s">
        <v>208</v>
      </c>
      <c r="AX110" s="94">
        <f t="shared" si="258"/>
        <v>0</v>
      </c>
      <c r="AY110" s="101"/>
      <c r="AZ110" s="370"/>
      <c r="BA110" s="91"/>
      <c r="BB110" s="96">
        <f t="shared" si="259"/>
        <v>0</v>
      </c>
      <c r="BC110" s="80">
        <f t="shared" si="229"/>
        <v>0</v>
      </c>
      <c r="BD110" s="83">
        <f>IF(Q109="初 年 度",BC110,0)</f>
        <v>0</v>
      </c>
      <c r="BE110" s="120">
        <f>IF(Q109="次 年 度",BC110,0)</f>
        <v>0</v>
      </c>
      <c r="BF110" s="475"/>
      <c r="BG110" s="126" t="s">
        <v>208</v>
      </c>
      <c r="BH110" s="94">
        <f t="shared" si="260"/>
        <v>0</v>
      </c>
      <c r="BI110" s="101"/>
      <c r="BJ110" s="370"/>
      <c r="BK110" s="91"/>
      <c r="BL110" s="94">
        <f t="shared" si="261"/>
        <v>0</v>
      </c>
      <c r="BM110" s="83">
        <f t="shared" si="235"/>
        <v>0</v>
      </c>
      <c r="BN110" s="83">
        <f>IF(Q109="初 年 度",BM110,0)</f>
        <v>0</v>
      </c>
      <c r="BO110" s="120">
        <f>IF(Q109="次 年 度",BM110,0)</f>
        <v>0</v>
      </c>
      <c r="BP110" s="475"/>
      <c r="BQ110" s="126" t="s">
        <v>208</v>
      </c>
      <c r="BR110" s="94">
        <f t="shared" si="262"/>
        <v>0</v>
      </c>
      <c r="BS110" s="101"/>
      <c r="BT110" s="370"/>
      <c r="BU110" s="91"/>
      <c r="BV110" s="94">
        <f t="shared" si="263"/>
        <v>0</v>
      </c>
      <c r="BW110" s="83">
        <f t="shared" si="236"/>
        <v>0</v>
      </c>
      <c r="BX110" s="83">
        <f>IF(Q109="初 年 度",BW110,0)</f>
        <v>0</v>
      </c>
      <c r="BY110" s="120">
        <f>IF(Q109="次 年 度",BW110,0)</f>
        <v>0</v>
      </c>
      <c r="BZ110" s="475"/>
      <c r="CA110" s="126" t="s">
        <v>208</v>
      </c>
      <c r="CB110" s="94">
        <f t="shared" si="264"/>
        <v>0</v>
      </c>
      <c r="CC110" s="101"/>
      <c r="CD110" s="370"/>
      <c r="CE110" s="91"/>
      <c r="CF110" s="96">
        <f t="shared" si="265"/>
        <v>0</v>
      </c>
      <c r="CG110" s="83">
        <f t="shared" si="230"/>
        <v>0</v>
      </c>
      <c r="CH110" s="83">
        <f>IF(Q109="初 年 度",CG110,0)</f>
        <v>0</v>
      </c>
      <c r="CI110" s="120">
        <f>IF(Q109="次 年 度",CG110,0)</f>
        <v>0</v>
      </c>
      <c r="CJ110" s="71">
        <f t="shared" si="266"/>
        <v>0</v>
      </c>
      <c r="CK110" s="80">
        <f t="shared" si="267"/>
        <v>0</v>
      </c>
      <c r="CL110" s="81">
        <f t="shared" si="268"/>
        <v>0</v>
      </c>
      <c r="CM110" s="85">
        <f t="shared" si="269"/>
        <v>0</v>
      </c>
      <c r="CN110" s="81">
        <f t="shared" si="270"/>
        <v>0</v>
      </c>
      <c r="CO110" s="132">
        <f t="shared" si="271"/>
        <v>0</v>
      </c>
      <c r="CP110" s="475"/>
      <c r="CQ110" s="80" t="str">
        <f>IF(CS110="","",VLOOKUP(L109,'リスト（けさない）'!$AD$3:$AE$29,2,0))</f>
        <v/>
      </c>
      <c r="CR110" s="75">
        <f t="shared" si="272"/>
        <v>0</v>
      </c>
      <c r="CS110" s="101"/>
      <c r="CT110" s="81">
        <f t="shared" si="273"/>
        <v>0</v>
      </c>
      <c r="CU110" s="91"/>
      <c r="CV110" s="81">
        <f t="shared" si="274"/>
        <v>0</v>
      </c>
      <c r="CW110" s="80">
        <f t="shared" si="237"/>
        <v>0</v>
      </c>
      <c r="CX110" s="83">
        <f>IF(Q109="初 年 度",CW110,0)</f>
        <v>0</v>
      </c>
      <c r="CY110" s="120">
        <f>IF(Q109="次 年 度",CW110,0)</f>
        <v>0</v>
      </c>
      <c r="CZ110" s="475"/>
      <c r="DA110" s="126" t="s">
        <v>208</v>
      </c>
      <c r="DB110" s="75">
        <f t="shared" si="275"/>
        <v>0</v>
      </c>
      <c r="DC110" s="101"/>
      <c r="DD110" s="370"/>
      <c r="DE110" s="91"/>
      <c r="DF110" s="96">
        <f t="shared" si="276"/>
        <v>0</v>
      </c>
      <c r="DG110" s="83">
        <f t="shared" si="231"/>
        <v>0</v>
      </c>
      <c r="DH110" s="83">
        <f>IF(Q109="初 年 度",DG110,0)</f>
        <v>0</v>
      </c>
      <c r="DI110" s="120">
        <f>IF(Q109="次 年 度",DG110,0)</f>
        <v>0</v>
      </c>
      <c r="DJ110" s="475"/>
      <c r="DK110" s="126" t="s">
        <v>208</v>
      </c>
      <c r="DL110" s="75">
        <f t="shared" si="277"/>
        <v>0</v>
      </c>
      <c r="DM110" s="101"/>
      <c r="DN110" s="370"/>
      <c r="DO110" s="91"/>
      <c r="DP110" s="94">
        <f t="shared" si="278"/>
        <v>0</v>
      </c>
      <c r="DQ110" s="83">
        <f t="shared" si="238"/>
        <v>0</v>
      </c>
      <c r="DR110" s="83">
        <f>IF(Q109="初 年 度",DQ110,0)</f>
        <v>0</v>
      </c>
      <c r="DS110" s="120">
        <f>IF(Q109="次 年 度",DQ110,0)</f>
        <v>0</v>
      </c>
      <c r="DT110" s="475"/>
      <c r="DU110" s="126" t="s">
        <v>208</v>
      </c>
      <c r="DV110" s="75">
        <f t="shared" si="279"/>
        <v>0</v>
      </c>
      <c r="DW110" s="101"/>
      <c r="DX110" s="370"/>
      <c r="DY110" s="91"/>
      <c r="DZ110" s="96">
        <f t="shared" si="280"/>
        <v>0</v>
      </c>
      <c r="EA110" s="83">
        <f t="shared" si="232"/>
        <v>0</v>
      </c>
      <c r="EB110" s="83">
        <f>IF(Q109="初 年 度",EA110,0)</f>
        <v>0</v>
      </c>
      <c r="EC110" s="120">
        <f>IF(Q109="次 年 度",EA110,0)</f>
        <v>0</v>
      </c>
      <c r="ED110" s="475"/>
      <c r="EE110" s="126" t="s">
        <v>208</v>
      </c>
      <c r="EF110" s="75">
        <f t="shared" si="281"/>
        <v>0</v>
      </c>
      <c r="EG110" s="101"/>
      <c r="EH110" s="370"/>
      <c r="EI110" s="91"/>
      <c r="EJ110" s="94">
        <f t="shared" si="282"/>
        <v>0</v>
      </c>
      <c r="EK110" s="83">
        <f t="shared" si="239"/>
        <v>0</v>
      </c>
      <c r="EL110" s="83">
        <f>IF(Q109="初 年 度",EK110,0)</f>
        <v>0</v>
      </c>
      <c r="EM110" s="120">
        <f>IF(Q109="次 年 度",EK110,0)</f>
        <v>0</v>
      </c>
      <c r="EN110" s="69">
        <f t="shared" si="283"/>
        <v>0</v>
      </c>
      <c r="EO110" s="83">
        <f t="shared" si="216"/>
        <v>0</v>
      </c>
      <c r="EP110" s="85">
        <f t="shared" si="284"/>
        <v>0</v>
      </c>
      <c r="EQ110" s="85">
        <f t="shared" si="285"/>
        <v>0</v>
      </c>
      <c r="ER110" s="85">
        <f t="shared" si="286"/>
        <v>0</v>
      </c>
      <c r="ES110" s="119">
        <f t="shared" si="287"/>
        <v>0</v>
      </c>
      <c r="ET110" s="138">
        <f t="shared" si="208"/>
        <v>0</v>
      </c>
      <c r="EU110" s="123">
        <f t="shared" si="209"/>
        <v>0</v>
      </c>
      <c r="EV110" s="85">
        <f t="shared" si="210"/>
        <v>0</v>
      </c>
      <c r="EW110" s="85">
        <f t="shared" si="211"/>
        <v>0</v>
      </c>
      <c r="EX110" s="83">
        <f t="shared" si="212"/>
        <v>0</v>
      </c>
      <c r="EY110" s="130">
        <f t="shared" si="213"/>
        <v>0</v>
      </c>
      <c r="EZ110" s="71">
        <f>IF(L109="ブルーベリー（普通栽培）",0,220)</f>
        <v>220</v>
      </c>
      <c r="FA110" s="80">
        <f>IF(L109="ブルーベリー（普通栽培）",0,T110+AD110+AN110)</f>
        <v>0</v>
      </c>
      <c r="FB110" s="83">
        <f>IF(L109="ブルーベリー（普通栽培）",0,U110+AE110+AO110)</f>
        <v>0</v>
      </c>
      <c r="FC110" s="83">
        <f t="shared" si="288"/>
        <v>0</v>
      </c>
      <c r="FD110" s="85">
        <f t="shared" si="250"/>
        <v>0</v>
      </c>
      <c r="FE110" s="117">
        <f>IF(Q109="初 年 度",FC110-GK110,0)</f>
        <v>0</v>
      </c>
      <c r="FF110" s="118">
        <f>IF(Q109="次 年 度",FC110-GK110,0)</f>
        <v>0</v>
      </c>
      <c r="FG110" s="138">
        <f t="shared" si="289"/>
        <v>0</v>
      </c>
      <c r="FH110" s="85">
        <f t="shared" si="290"/>
        <v>0</v>
      </c>
      <c r="FI110" s="85">
        <f t="shared" si="291"/>
        <v>0</v>
      </c>
      <c r="FJ110" s="132">
        <f t="shared" si="292"/>
        <v>0</v>
      </c>
      <c r="FK110" s="314">
        <f>IF(P109="課税事業者（一般課税）",INT(V110*10/110)+INT(W110*10/110),0)</f>
        <v>0</v>
      </c>
      <c r="FL110" s="93">
        <f t="shared" si="214"/>
        <v>0</v>
      </c>
      <c r="FM110" s="103">
        <f>IF(P109="課税事業者（一般課税）",INT(AG110*0.0909090909090909),0)</f>
        <v>0</v>
      </c>
      <c r="FN110" s="341">
        <f t="shared" si="217"/>
        <v>0</v>
      </c>
      <c r="FO110" s="350">
        <f>IF(P109="課税事業者（一般課税）",INT(AP110*10/110)+INT(AQ110*10/110),0)</f>
        <v>0</v>
      </c>
      <c r="FP110" s="116">
        <f t="shared" si="293"/>
        <v>0</v>
      </c>
      <c r="FQ110" s="347">
        <f>IF(P109="課税事業者（一般課税）",INT(BA110*10/110),0)</f>
        <v>0</v>
      </c>
      <c r="FR110" s="93">
        <f t="shared" si="218"/>
        <v>0</v>
      </c>
      <c r="FS110" s="355">
        <f>IF(P109="課税事業者（一般課税）",INT(BL110*10/110),0)</f>
        <v>0</v>
      </c>
      <c r="FT110" s="104">
        <f t="shared" si="219"/>
        <v>0</v>
      </c>
      <c r="FU110" s="355">
        <f>IF(P109="課税事業者（一般課税）",INT(BV110*10/110),0)</f>
        <v>0</v>
      </c>
      <c r="FV110" s="116">
        <f t="shared" si="220"/>
        <v>0</v>
      </c>
      <c r="FW110" s="355">
        <f>IF(P109="課税事業者（一般課税）",INT(CF110*10/110),0)</f>
        <v>0</v>
      </c>
      <c r="FX110" s="104">
        <f t="shared" si="221"/>
        <v>0</v>
      </c>
      <c r="FY110" s="347">
        <f>IF(P109="課税事業者（一般課税）",INT(CT110*10/110)+INT(CU110*10/110),0)</f>
        <v>0</v>
      </c>
      <c r="FZ110" s="93">
        <f t="shared" si="294"/>
        <v>0</v>
      </c>
      <c r="GA110" s="355">
        <f>IF(P109="課税事業者（一般課税）",INT(DF110*10/110),0)</f>
        <v>0</v>
      </c>
      <c r="GB110" s="104">
        <f t="shared" si="222"/>
        <v>0</v>
      </c>
      <c r="GC110" s="354">
        <f>IF(P109="課税事業者（一般課税）",INT(DL110*10/110),0)</f>
        <v>0</v>
      </c>
      <c r="GD110" s="93">
        <f t="shared" si="223"/>
        <v>0</v>
      </c>
      <c r="GE110" s="355">
        <f>IF(P109="課税事業者（一般課税）",INT(DZ110*10/110),0)</f>
        <v>0</v>
      </c>
      <c r="GF110" s="116">
        <f t="shared" si="224"/>
        <v>0</v>
      </c>
      <c r="GG110" s="354">
        <f>IF(P109="課税事業者（一般課税）",INT(EJ110*10/110),0)</f>
        <v>0</v>
      </c>
      <c r="GH110" s="116">
        <f t="shared" si="225"/>
        <v>0</v>
      </c>
      <c r="GI110" s="114">
        <f t="shared" si="295"/>
        <v>0</v>
      </c>
      <c r="GJ110" s="93">
        <f t="shared" si="296"/>
        <v>0</v>
      </c>
      <c r="GK110" s="355">
        <f>IF(P109="課税事業者（一般課税）",INT(FC110*10/110),0)</f>
        <v>0</v>
      </c>
      <c r="GL110" s="139">
        <f t="shared" si="226"/>
        <v>0</v>
      </c>
      <c r="GM110" s="695"/>
    </row>
    <row r="111" spans="1:195" ht="20.100000000000001" customHeight="1">
      <c r="A111" s="667" t="str">
        <f t="shared" ref="A111" si="299">+A109</f>
        <v>北海道</v>
      </c>
      <c r="B111" s="521"/>
      <c r="C111" s="629">
        <f t="shared" si="228"/>
        <v>49</v>
      </c>
      <c r="D111" s="685"/>
      <c r="E111" s="317" t="s">
        <v>253</v>
      </c>
      <c r="F111" s="680"/>
      <c r="G111" s="767">
        <f>+'申請用入力(①本体) '!G111:G112</f>
        <v>0</v>
      </c>
      <c r="H111" s="697"/>
      <c r="I111" s="543"/>
      <c r="J111" s="698"/>
      <c r="K111" s="701"/>
      <c r="L111" s="683"/>
      <c r="M111" s="761"/>
      <c r="N111" s="448" t="e">
        <f t="shared" si="215"/>
        <v>#DIV/0!</v>
      </c>
      <c r="O111" s="689" t="str">
        <f>IF(L111="","",VLOOKUP(L111,'リスト（けさない）'!$Q$3:$R$29,2,0))</f>
        <v/>
      </c>
      <c r="P111" s="700"/>
      <c r="Q111" s="700"/>
      <c r="R111" s="473"/>
      <c r="S111" s="251" t="str">
        <f>IF(U111="","",VLOOKUP(L111,'リスト（けさない）'!$X$3:$Y$29,2,0))</f>
        <v/>
      </c>
      <c r="T111" s="243">
        <f t="shared" si="252"/>
        <v>0</v>
      </c>
      <c r="U111" s="255"/>
      <c r="V111" s="245">
        <f t="shared" ref="V111:V114" si="300">IF(U111&gt;0,ROUND(S111*U111,0),0)</f>
        <v>0</v>
      </c>
      <c r="W111" s="246"/>
      <c r="X111" s="247">
        <f t="shared" si="253"/>
        <v>0</v>
      </c>
      <c r="Y111" s="253">
        <f t="shared" si="206"/>
        <v>0</v>
      </c>
      <c r="Z111" s="332">
        <f>IF(Q111="初 年 度",Y111,0)</f>
        <v>0</v>
      </c>
      <c r="AA111" s="438">
        <f>IF(Q111="次 年 度",Y111,0)</f>
        <v>0</v>
      </c>
      <c r="AB111" s="476"/>
      <c r="AC111" s="124" t="s">
        <v>133</v>
      </c>
      <c r="AD111" s="243">
        <f t="shared" si="254"/>
        <v>0</v>
      </c>
      <c r="AE111" s="425"/>
      <c r="AF111" s="388"/>
      <c r="AG111" s="255"/>
      <c r="AH111" s="248">
        <f t="shared" si="255"/>
        <v>0</v>
      </c>
      <c r="AI111" s="339">
        <f>IF(AG111&gt;0,INT((AG111-FM111)/2),AF111-FM111)</f>
        <v>0</v>
      </c>
      <c r="AJ111" s="335">
        <f>IF(Q111="初 年 度",AI111,0)</f>
        <v>0</v>
      </c>
      <c r="AK111" s="336">
        <f>IF(Q111="次 年 度",AI111,0)</f>
        <v>0</v>
      </c>
      <c r="AL111" s="473"/>
      <c r="AM111" s="245" t="str">
        <f>IF(AO111="","",VLOOKUP(L111,'リスト（けさない）'!$AA$3:$AB$29,2,0))</f>
        <v/>
      </c>
      <c r="AN111" s="248">
        <f t="shared" si="256"/>
        <v>0</v>
      </c>
      <c r="AO111" s="425"/>
      <c r="AP111" s="257">
        <f t="shared" ref="AP111:AP114" si="301">IF(AO111&gt;0,ROUND(AM111*AO111,0),0)</f>
        <v>0</v>
      </c>
      <c r="AQ111" s="255"/>
      <c r="AR111" s="258">
        <f t="shared" si="257"/>
        <v>0</v>
      </c>
      <c r="AS111" s="338">
        <f t="shared" si="234"/>
        <v>0</v>
      </c>
      <c r="AT111" s="332">
        <f>IF(Q111="初 年 度",AS111,0)</f>
        <v>0</v>
      </c>
      <c r="AU111" s="333">
        <f>IF(Q111="次 年 度",AS111,0)</f>
        <v>0</v>
      </c>
      <c r="AV111" s="476"/>
      <c r="AW111" s="124" t="s">
        <v>208</v>
      </c>
      <c r="AX111" s="248">
        <f t="shared" si="258"/>
        <v>0</v>
      </c>
      <c r="AY111" s="244"/>
      <c r="AZ111" s="369"/>
      <c r="BA111" s="255"/>
      <c r="BB111" s="248">
        <f t="shared" si="259"/>
        <v>0</v>
      </c>
      <c r="BC111" s="339">
        <f t="shared" si="229"/>
        <v>0</v>
      </c>
      <c r="BD111" s="335">
        <f>IF(Q111="初 年 度",BC111,0)</f>
        <v>0</v>
      </c>
      <c r="BE111" s="336">
        <f>IF(Q111="次 年 度",BC111,0)</f>
        <v>0</v>
      </c>
      <c r="BF111" s="476"/>
      <c r="BG111" s="124" t="s">
        <v>208</v>
      </c>
      <c r="BH111" s="248">
        <f t="shared" si="260"/>
        <v>0</v>
      </c>
      <c r="BI111" s="244"/>
      <c r="BJ111" s="369"/>
      <c r="BK111" s="255"/>
      <c r="BL111" s="248">
        <f t="shared" si="261"/>
        <v>0</v>
      </c>
      <c r="BM111" s="339">
        <f t="shared" si="235"/>
        <v>0</v>
      </c>
      <c r="BN111" s="335">
        <f>IF(Q111="初 年 度",BM111,0)</f>
        <v>0</v>
      </c>
      <c r="BO111" s="336">
        <f>IF(Q111="次 年 度",BM111,0)</f>
        <v>0</v>
      </c>
      <c r="BP111" s="476"/>
      <c r="BQ111" s="124" t="s">
        <v>208</v>
      </c>
      <c r="BR111" s="248">
        <f t="shared" si="262"/>
        <v>0</v>
      </c>
      <c r="BS111" s="244"/>
      <c r="BT111" s="369"/>
      <c r="BU111" s="88"/>
      <c r="BV111" s="95">
        <f t="shared" si="263"/>
        <v>0</v>
      </c>
      <c r="BW111" s="339">
        <f t="shared" si="236"/>
        <v>0</v>
      </c>
      <c r="BX111" s="335">
        <f>IF(Q111="初 年 度",BW111,0)</f>
        <v>0</v>
      </c>
      <c r="BY111" s="336">
        <f>IF(Q111="次 年 度",BW111,0)</f>
        <v>0</v>
      </c>
      <c r="BZ111" s="476"/>
      <c r="CA111" s="124" t="s">
        <v>208</v>
      </c>
      <c r="CB111" s="248">
        <f t="shared" si="264"/>
        <v>0</v>
      </c>
      <c r="CC111" s="244"/>
      <c r="CD111" s="369"/>
      <c r="CE111" s="88"/>
      <c r="CF111" s="254">
        <f t="shared" si="265"/>
        <v>0</v>
      </c>
      <c r="CG111" s="338">
        <f t="shared" si="230"/>
        <v>0</v>
      </c>
      <c r="CH111" s="332">
        <f>IF(Q111="初 年 度",CG111,0)</f>
        <v>0</v>
      </c>
      <c r="CI111" s="333">
        <f>IF(Q111="次 年 度",CG111,0)</f>
        <v>0</v>
      </c>
      <c r="CJ111" s="242">
        <f t="shared" si="266"/>
        <v>0</v>
      </c>
      <c r="CK111" s="251">
        <f t="shared" si="267"/>
        <v>0</v>
      </c>
      <c r="CL111" s="245">
        <f t="shared" si="268"/>
        <v>0</v>
      </c>
      <c r="CM111" s="247">
        <f t="shared" si="269"/>
        <v>0</v>
      </c>
      <c r="CN111" s="245">
        <f t="shared" si="270"/>
        <v>0</v>
      </c>
      <c r="CO111" s="266">
        <f t="shared" si="271"/>
        <v>0</v>
      </c>
      <c r="CP111" s="476"/>
      <c r="CQ111" s="251" t="str">
        <f>IF(CS111="","",VLOOKUP(L111,'リスト（けさない）'!$AD$3:$AE$29,2,0))</f>
        <v/>
      </c>
      <c r="CR111" s="243">
        <f t="shared" si="272"/>
        <v>0</v>
      </c>
      <c r="CS111" s="244"/>
      <c r="CT111" s="245">
        <f t="shared" si="273"/>
        <v>0</v>
      </c>
      <c r="CU111" s="255"/>
      <c r="CV111" s="245">
        <f t="shared" si="274"/>
        <v>0</v>
      </c>
      <c r="CW111" s="339">
        <f t="shared" si="237"/>
        <v>0</v>
      </c>
      <c r="CX111" s="335">
        <f>IF(Q111="初 年 度",CW111,0)</f>
        <v>0</v>
      </c>
      <c r="CY111" s="336">
        <f>IF(Q111="次 年 度",CW111,0)</f>
        <v>0</v>
      </c>
      <c r="CZ111" s="476"/>
      <c r="DA111" s="124" t="s">
        <v>133</v>
      </c>
      <c r="DB111" s="243">
        <f t="shared" si="275"/>
        <v>0</v>
      </c>
      <c r="DC111" s="244"/>
      <c r="DD111" s="369"/>
      <c r="DE111" s="255"/>
      <c r="DF111" s="254">
        <f t="shared" si="276"/>
        <v>0</v>
      </c>
      <c r="DG111" s="338">
        <f t="shared" si="231"/>
        <v>0</v>
      </c>
      <c r="DH111" s="332">
        <f>IF(Q111="初 年 度",DG111,0)</f>
        <v>0</v>
      </c>
      <c r="DI111" s="333">
        <f>IF(Q111="次 年 度",DG111,0)</f>
        <v>0</v>
      </c>
      <c r="DJ111" s="476"/>
      <c r="DK111" s="458" t="s">
        <v>133</v>
      </c>
      <c r="DL111" s="243">
        <f t="shared" si="277"/>
        <v>0</v>
      </c>
      <c r="DM111" s="244"/>
      <c r="DN111" s="369"/>
      <c r="DO111" s="255"/>
      <c r="DP111" s="248">
        <f t="shared" si="278"/>
        <v>0</v>
      </c>
      <c r="DQ111" s="339">
        <f t="shared" si="238"/>
        <v>0</v>
      </c>
      <c r="DR111" s="335">
        <f>IF(Q111="初 年 度",DQ111,0)</f>
        <v>0</v>
      </c>
      <c r="DS111" s="336">
        <f>IF(Q111="次 年 度",DQ111,0)</f>
        <v>0</v>
      </c>
      <c r="DT111" s="476"/>
      <c r="DU111" s="458" t="s">
        <v>133</v>
      </c>
      <c r="DV111" s="243">
        <f t="shared" si="279"/>
        <v>0</v>
      </c>
      <c r="DW111" s="244"/>
      <c r="DX111" s="369"/>
      <c r="DY111" s="255"/>
      <c r="DZ111" s="254">
        <f t="shared" si="280"/>
        <v>0</v>
      </c>
      <c r="EA111" s="338">
        <f t="shared" si="232"/>
        <v>0</v>
      </c>
      <c r="EB111" s="332">
        <f>IF(Q111="初 年 度",EA111,0)</f>
        <v>0</v>
      </c>
      <c r="EC111" s="333">
        <f>IF(Q111="次 年 度",EA111,0)</f>
        <v>0</v>
      </c>
      <c r="ED111" s="476"/>
      <c r="EE111" s="458" t="s">
        <v>133</v>
      </c>
      <c r="EF111" s="243">
        <f t="shared" si="281"/>
        <v>0</v>
      </c>
      <c r="EG111" s="244"/>
      <c r="EH111" s="369"/>
      <c r="EI111" s="255"/>
      <c r="EJ111" s="248">
        <f t="shared" si="282"/>
        <v>0</v>
      </c>
      <c r="EK111" s="339">
        <f t="shared" si="239"/>
        <v>0</v>
      </c>
      <c r="EL111" s="335">
        <f>IF(Q111="初 年 度",EK111,0)</f>
        <v>0</v>
      </c>
      <c r="EM111" s="336">
        <f>IF(Q111="次 年 度",EK111,0)</f>
        <v>0</v>
      </c>
      <c r="EN111" s="256">
        <f t="shared" si="283"/>
        <v>0</v>
      </c>
      <c r="EO111" s="247">
        <f t="shared" si="216"/>
        <v>0</v>
      </c>
      <c r="EP111" s="247">
        <f t="shared" si="284"/>
        <v>0</v>
      </c>
      <c r="EQ111" s="247">
        <f t="shared" si="285"/>
        <v>0</v>
      </c>
      <c r="ER111" s="247">
        <f t="shared" si="286"/>
        <v>0</v>
      </c>
      <c r="ES111" s="259">
        <f t="shared" si="287"/>
        <v>0</v>
      </c>
      <c r="ET111" s="272">
        <f t="shared" si="208"/>
        <v>0</v>
      </c>
      <c r="EU111" s="264">
        <f t="shared" si="209"/>
        <v>0</v>
      </c>
      <c r="EV111" s="247">
        <f t="shared" si="210"/>
        <v>0</v>
      </c>
      <c r="EW111" s="247">
        <f t="shared" si="211"/>
        <v>0</v>
      </c>
      <c r="EX111" s="247">
        <f t="shared" si="212"/>
        <v>0</v>
      </c>
      <c r="EY111" s="266">
        <f t="shared" si="213"/>
        <v>0</v>
      </c>
      <c r="EZ111" s="384">
        <f>IF(L111="ブルーベリー（普通栽培）",0,220)</f>
        <v>220</v>
      </c>
      <c r="FA111" s="247">
        <f>IF(L111="ブルーベリー（普通栽培）",0,T111+AD111+AN111)</f>
        <v>0</v>
      </c>
      <c r="FB111" s="247">
        <f>IF(L111="ブルーベリー（普通栽培）",0,U111+AE111+AO111)</f>
        <v>0</v>
      </c>
      <c r="FC111" s="247">
        <f t="shared" si="288"/>
        <v>0</v>
      </c>
      <c r="FD111" s="247">
        <f t="shared" si="250"/>
        <v>0</v>
      </c>
      <c r="FE111" s="247">
        <f>IF(Q111="初 年 度",FC111-GK111,0)</f>
        <v>0</v>
      </c>
      <c r="FF111" s="259">
        <f>IF(Q111="次 年 度",FC111-GK111,0)</f>
        <v>0</v>
      </c>
      <c r="FG111" s="135">
        <f t="shared" si="289"/>
        <v>0</v>
      </c>
      <c r="FH111" s="82">
        <f t="shared" si="290"/>
        <v>0</v>
      </c>
      <c r="FI111" s="82">
        <f t="shared" si="291"/>
        <v>0</v>
      </c>
      <c r="FJ111" s="129">
        <f t="shared" si="292"/>
        <v>0</v>
      </c>
      <c r="FK111" s="228">
        <f>IF(P111="課税事業者（一般課税）",INT(V111*10/110)+INT(W111*10/110),0)</f>
        <v>0</v>
      </c>
      <c r="FL111" s="277">
        <f t="shared" ref="FL111:FL114" si="302">IF(V111=0,INT(FK111/2),FK111)</f>
        <v>0</v>
      </c>
      <c r="FM111" s="278">
        <f>IF(P111="課税事業者（一般課税）",INT(AG111*0.0909090909090909),0)</f>
        <v>0</v>
      </c>
      <c r="FN111" s="342">
        <f t="shared" si="217"/>
        <v>0</v>
      </c>
      <c r="FO111" s="232">
        <f>IF(P111="課税事業者（一般課税）",INT(AP111*10/110)+INT(AQ111*10/110),0)</f>
        <v>0</v>
      </c>
      <c r="FP111" s="281">
        <f t="shared" si="293"/>
        <v>0</v>
      </c>
      <c r="FQ111" s="340">
        <f>IF(P111="課税事業者（一般課税）",INT(BA111*10/110),0)</f>
        <v>0</v>
      </c>
      <c r="FR111" s="277">
        <f t="shared" si="218"/>
        <v>0</v>
      </c>
      <c r="FS111" s="230">
        <f>IF(P111="課税事業者（一般課税）",INT(BL111*10/110),0)</f>
        <v>0</v>
      </c>
      <c r="FT111" s="279">
        <f t="shared" si="219"/>
        <v>0</v>
      </c>
      <c r="FU111" s="230">
        <f>IF(P111="課税事業者（一般課税）",INT(BV111*10/110),0)</f>
        <v>0</v>
      </c>
      <c r="FV111" s="281">
        <f t="shared" si="220"/>
        <v>0</v>
      </c>
      <c r="FW111" s="230">
        <f>IF(P111="課税事業者（一般課税）",INT(CF111*10/110),0)</f>
        <v>0</v>
      </c>
      <c r="FX111" s="279">
        <f t="shared" si="221"/>
        <v>0</v>
      </c>
      <c r="FY111" s="340">
        <f>IF(P111="課税事業者（一般課税）",INT(CT111*10/110)+INT(CU111*10/110),0)</f>
        <v>0</v>
      </c>
      <c r="FZ111" s="277">
        <f t="shared" si="294"/>
        <v>0</v>
      </c>
      <c r="GA111" s="230">
        <f>IF(P111="課税事業者（一般課税）",INT(DF111*10/110),0)</f>
        <v>0</v>
      </c>
      <c r="GB111" s="279">
        <f t="shared" si="222"/>
        <v>0</v>
      </c>
      <c r="GC111" s="353">
        <f>IF(P111="課税事業者（一般課税）",INT(DP111*10/110),0)</f>
        <v>0</v>
      </c>
      <c r="GD111" s="277">
        <f t="shared" si="223"/>
        <v>0</v>
      </c>
      <c r="GE111" s="230">
        <f>IF(P111="課税事業者（一般課税）",INT(DZ111*10/110),0)</f>
        <v>0</v>
      </c>
      <c r="GF111" s="281">
        <f t="shared" si="224"/>
        <v>0</v>
      </c>
      <c r="GG111" s="353">
        <f>IF(P111="課税事業者（一般課税）",INT(EJ111*10/110),0)</f>
        <v>0</v>
      </c>
      <c r="GH111" s="281">
        <f t="shared" si="225"/>
        <v>0</v>
      </c>
      <c r="GI111" s="280">
        <f t="shared" si="295"/>
        <v>0</v>
      </c>
      <c r="GJ111" s="277">
        <f t="shared" si="296"/>
        <v>0</v>
      </c>
      <c r="GK111" s="230">
        <f>IF(P111="課税事業者（一般課税）",INT(FC111*10/110),0)</f>
        <v>0</v>
      </c>
      <c r="GL111" s="287">
        <f t="shared" si="226"/>
        <v>0</v>
      </c>
      <c r="GM111" s="694"/>
    </row>
    <row r="112" spans="1:195" ht="20.100000000000001" customHeight="1">
      <c r="A112" s="668"/>
      <c r="B112" s="522"/>
      <c r="C112" s="669"/>
      <c r="D112" s="673"/>
      <c r="E112" s="322" t="s">
        <v>135</v>
      </c>
      <c r="F112" s="675"/>
      <c r="G112" s="770"/>
      <c r="H112" s="497"/>
      <c r="I112" s="697"/>
      <c r="J112" s="699"/>
      <c r="K112" s="552"/>
      <c r="L112" s="541"/>
      <c r="M112" s="554"/>
      <c r="N112" s="447" t="e">
        <f t="shared" si="215"/>
        <v>#DIV/0!</v>
      </c>
      <c r="O112" s="690"/>
      <c r="P112" s="537"/>
      <c r="Q112" s="537"/>
      <c r="R112" s="89"/>
      <c r="S112" s="80" t="str">
        <f>IF(U112="","",VLOOKUP(L111,'リスト（けさない）'!$X$3:$Y$29,2,0))</f>
        <v/>
      </c>
      <c r="T112" s="74">
        <f t="shared" si="252"/>
        <v>0</v>
      </c>
      <c r="U112" s="89"/>
      <c r="V112" s="80">
        <f t="shared" si="300"/>
        <v>0</v>
      </c>
      <c r="W112" s="78"/>
      <c r="X112" s="83">
        <f t="shared" si="253"/>
        <v>0</v>
      </c>
      <c r="Y112" s="83">
        <f t="shared" si="206"/>
        <v>0</v>
      </c>
      <c r="Z112" s="394">
        <f>IF(Q111="初 年 度",Y112,0)</f>
        <v>0</v>
      </c>
      <c r="AA112" s="439">
        <f>IF(Q111="次 年 度",Y112,0)</f>
        <v>0</v>
      </c>
      <c r="AB112" s="477"/>
      <c r="AC112" s="125" t="s">
        <v>133</v>
      </c>
      <c r="AD112" s="74">
        <f t="shared" si="254"/>
        <v>0</v>
      </c>
      <c r="AE112" s="426"/>
      <c r="AF112" s="388"/>
      <c r="AG112" s="89"/>
      <c r="AH112" s="96">
        <f t="shared" si="255"/>
        <v>0</v>
      </c>
      <c r="AI112" s="96">
        <f>IF(AG111&gt;0,INT((AG112-FM112)/2),AF112-FM112)</f>
        <v>0</v>
      </c>
      <c r="AJ112" s="96">
        <f>IF(Q111="初 年 度",AI112,0)</f>
        <v>0</v>
      </c>
      <c r="AK112" s="99">
        <f>IF(Q111="次 年 度",AI112,0)</f>
        <v>0</v>
      </c>
      <c r="AL112" s="89"/>
      <c r="AM112" s="80" t="str">
        <f>IF(AO112="","",VLOOKUP(L111,'リスト（けさない）'!$AA$3:$AB$29,2,0))</f>
        <v/>
      </c>
      <c r="AN112" s="96">
        <f t="shared" si="256"/>
        <v>0</v>
      </c>
      <c r="AO112" s="426"/>
      <c r="AP112" s="107">
        <f t="shared" si="301"/>
        <v>0</v>
      </c>
      <c r="AQ112" s="89"/>
      <c r="AR112" s="111">
        <f t="shared" si="257"/>
        <v>0</v>
      </c>
      <c r="AS112" s="334">
        <f t="shared" si="234"/>
        <v>0</v>
      </c>
      <c r="AT112" s="334">
        <f>IF(Q111="初 年 度",AS112,0)</f>
        <v>0</v>
      </c>
      <c r="AU112" s="337">
        <f>IF(Q111="次 年 度",AS112,0)</f>
        <v>0</v>
      </c>
      <c r="AV112" s="477"/>
      <c r="AW112" s="125" t="s">
        <v>208</v>
      </c>
      <c r="AX112" s="96">
        <f t="shared" si="258"/>
        <v>0</v>
      </c>
      <c r="AY112" s="100"/>
      <c r="AZ112" s="370"/>
      <c r="BA112" s="89"/>
      <c r="BB112" s="96">
        <f t="shared" si="259"/>
        <v>0</v>
      </c>
      <c r="BC112" s="80">
        <f t="shared" si="229"/>
        <v>0</v>
      </c>
      <c r="BD112" s="83">
        <f>IF(Q111="初 年 度",BC112,0)</f>
        <v>0</v>
      </c>
      <c r="BE112" s="120">
        <f>IF(Q111="次 年 度",BC112,0)</f>
        <v>0</v>
      </c>
      <c r="BF112" s="477"/>
      <c r="BG112" s="125" t="s">
        <v>208</v>
      </c>
      <c r="BH112" s="96">
        <f t="shared" si="260"/>
        <v>0</v>
      </c>
      <c r="BI112" s="100"/>
      <c r="BJ112" s="370"/>
      <c r="BK112" s="89"/>
      <c r="BL112" s="96">
        <f t="shared" si="261"/>
        <v>0</v>
      </c>
      <c r="BM112" s="83">
        <f t="shared" si="235"/>
        <v>0</v>
      </c>
      <c r="BN112" s="83">
        <f>IF(Q111="初 年 度",BM112,0)</f>
        <v>0</v>
      </c>
      <c r="BO112" s="120">
        <f>IF(Q111="次 年 度",BM112,0)</f>
        <v>0</v>
      </c>
      <c r="BP112" s="477"/>
      <c r="BQ112" s="125" t="s">
        <v>208</v>
      </c>
      <c r="BR112" s="96">
        <f t="shared" si="262"/>
        <v>0</v>
      </c>
      <c r="BS112" s="100"/>
      <c r="BT112" s="370"/>
      <c r="BU112" s="89"/>
      <c r="BV112" s="96">
        <f t="shared" si="263"/>
        <v>0</v>
      </c>
      <c r="BW112" s="83">
        <f t="shared" si="236"/>
        <v>0</v>
      </c>
      <c r="BX112" s="83">
        <f>IF(Q111="初 年 度",BW112,0)</f>
        <v>0</v>
      </c>
      <c r="BY112" s="120">
        <f>IF(Q111="次 年 度",BW112,0)</f>
        <v>0</v>
      </c>
      <c r="BZ112" s="477"/>
      <c r="CA112" s="125" t="s">
        <v>228</v>
      </c>
      <c r="CB112" s="96">
        <f t="shared" si="264"/>
        <v>0</v>
      </c>
      <c r="CC112" s="100"/>
      <c r="CD112" s="370"/>
      <c r="CE112" s="89"/>
      <c r="CF112" s="96">
        <f t="shared" si="265"/>
        <v>0</v>
      </c>
      <c r="CG112" s="83">
        <f t="shared" si="230"/>
        <v>0</v>
      </c>
      <c r="CH112" s="83">
        <f>IF(Q111="初 年 度",CG112,0)</f>
        <v>0</v>
      </c>
      <c r="CI112" s="120">
        <f>IF(Q111="次 年 度",CG112,0)</f>
        <v>0</v>
      </c>
      <c r="CJ112" s="71">
        <f t="shared" si="266"/>
        <v>0</v>
      </c>
      <c r="CK112" s="80">
        <f t="shared" si="267"/>
        <v>0</v>
      </c>
      <c r="CL112" s="80">
        <f t="shared" si="268"/>
        <v>0</v>
      </c>
      <c r="CM112" s="83">
        <f t="shared" si="269"/>
        <v>0</v>
      </c>
      <c r="CN112" s="80">
        <f t="shared" si="270"/>
        <v>0</v>
      </c>
      <c r="CO112" s="130">
        <f t="shared" si="271"/>
        <v>0</v>
      </c>
      <c r="CP112" s="477"/>
      <c r="CQ112" s="80" t="str">
        <f>IF(CS112="","",VLOOKUP(L111,'リスト（けさない）'!$AD$3:$AE$29,2,0))</f>
        <v/>
      </c>
      <c r="CR112" s="74">
        <f t="shared" si="272"/>
        <v>0</v>
      </c>
      <c r="CS112" s="100"/>
      <c r="CT112" s="80">
        <f t="shared" si="273"/>
        <v>0</v>
      </c>
      <c r="CU112" s="89"/>
      <c r="CV112" s="80">
        <f t="shared" si="274"/>
        <v>0</v>
      </c>
      <c r="CW112" s="80">
        <f t="shared" si="237"/>
        <v>0</v>
      </c>
      <c r="CX112" s="83">
        <f>IF(Q111="初 年 度",CW112,0)</f>
        <v>0</v>
      </c>
      <c r="CY112" s="120">
        <f>IF(Q111="次 年 度",CW112,0)</f>
        <v>0</v>
      </c>
      <c r="CZ112" s="477"/>
      <c r="DA112" s="125" t="s">
        <v>133</v>
      </c>
      <c r="DB112" s="74">
        <f t="shared" si="275"/>
        <v>0</v>
      </c>
      <c r="DC112" s="100"/>
      <c r="DD112" s="370"/>
      <c r="DE112" s="89"/>
      <c r="DF112" s="96">
        <f t="shared" si="276"/>
        <v>0</v>
      </c>
      <c r="DG112" s="83">
        <f t="shared" si="231"/>
        <v>0</v>
      </c>
      <c r="DH112" s="83">
        <f>IF(Q111="初 年 度",DG112,0)</f>
        <v>0</v>
      </c>
      <c r="DI112" s="120">
        <f>IF(Q111="次 年 度",DG112,0)</f>
        <v>0</v>
      </c>
      <c r="DJ112" s="477"/>
      <c r="DK112" s="125" t="s">
        <v>133</v>
      </c>
      <c r="DL112" s="74">
        <f t="shared" si="277"/>
        <v>0</v>
      </c>
      <c r="DM112" s="100"/>
      <c r="DN112" s="370"/>
      <c r="DO112" s="89"/>
      <c r="DP112" s="96">
        <f t="shared" si="278"/>
        <v>0</v>
      </c>
      <c r="DQ112" s="83">
        <f t="shared" si="238"/>
        <v>0</v>
      </c>
      <c r="DR112" s="83">
        <f>IF(Q111="初 年 度",DQ112,0)</f>
        <v>0</v>
      </c>
      <c r="DS112" s="120">
        <f>IF(Q111="次 年 度",DQ112,0)</f>
        <v>0</v>
      </c>
      <c r="DT112" s="477"/>
      <c r="DU112" s="125" t="s">
        <v>133</v>
      </c>
      <c r="DV112" s="74">
        <f t="shared" si="279"/>
        <v>0</v>
      </c>
      <c r="DW112" s="100"/>
      <c r="DX112" s="370"/>
      <c r="DY112" s="89"/>
      <c r="DZ112" s="96">
        <f t="shared" si="280"/>
        <v>0</v>
      </c>
      <c r="EA112" s="83">
        <f t="shared" si="232"/>
        <v>0</v>
      </c>
      <c r="EB112" s="83">
        <f>IF(Q111="初 年 度",EA112,0)</f>
        <v>0</v>
      </c>
      <c r="EC112" s="120">
        <f>IF(Q111="次 年 度",EA112,0)</f>
        <v>0</v>
      </c>
      <c r="ED112" s="477"/>
      <c r="EE112" s="125" t="s">
        <v>133</v>
      </c>
      <c r="EF112" s="74">
        <f t="shared" si="281"/>
        <v>0</v>
      </c>
      <c r="EG112" s="100"/>
      <c r="EH112" s="370"/>
      <c r="EI112" s="89"/>
      <c r="EJ112" s="96">
        <f t="shared" si="282"/>
        <v>0</v>
      </c>
      <c r="EK112" s="83">
        <f t="shared" si="239"/>
        <v>0</v>
      </c>
      <c r="EL112" s="83">
        <f>IF(Q111="初 年 度",EK112,0)</f>
        <v>0</v>
      </c>
      <c r="EM112" s="120">
        <f>IF(Q111="次 年 度",EK112,0)</f>
        <v>0</v>
      </c>
      <c r="EN112" s="71">
        <f t="shared" si="283"/>
        <v>0</v>
      </c>
      <c r="EO112" s="83">
        <f t="shared" si="216"/>
        <v>0</v>
      </c>
      <c r="EP112" s="83">
        <f t="shared" si="284"/>
        <v>0</v>
      </c>
      <c r="EQ112" s="83">
        <f t="shared" si="285"/>
        <v>0</v>
      </c>
      <c r="ER112" s="83">
        <f t="shared" si="286"/>
        <v>0</v>
      </c>
      <c r="ES112" s="120">
        <f t="shared" si="287"/>
        <v>0</v>
      </c>
      <c r="ET112" s="136">
        <f t="shared" si="208"/>
        <v>0</v>
      </c>
      <c r="EU112" s="122">
        <f t="shared" si="209"/>
        <v>0</v>
      </c>
      <c r="EV112" s="83">
        <f t="shared" si="210"/>
        <v>0</v>
      </c>
      <c r="EW112" s="83">
        <f t="shared" si="211"/>
        <v>0</v>
      </c>
      <c r="EX112" s="83">
        <f t="shared" si="212"/>
        <v>0</v>
      </c>
      <c r="EY112" s="130">
        <f t="shared" si="213"/>
        <v>0</v>
      </c>
      <c r="EZ112" s="71">
        <f>IF(L111="ブルーベリー（普通栽培）",0,220)</f>
        <v>220</v>
      </c>
      <c r="FA112" s="80">
        <f>IF(L111="ブルーベリー（普通栽培）",0,T112+AD112+AN112)</f>
        <v>0</v>
      </c>
      <c r="FB112" s="83">
        <f>IF(L111="ブルーベリー（普通栽培）",0,U112+AE112+AO112)</f>
        <v>0</v>
      </c>
      <c r="FC112" s="83">
        <f t="shared" si="288"/>
        <v>0</v>
      </c>
      <c r="FD112" s="83">
        <f t="shared" si="250"/>
        <v>0</v>
      </c>
      <c r="FE112" s="117">
        <f>IF(Q111="初 年 度",FC112-GK112,0)</f>
        <v>0</v>
      </c>
      <c r="FF112" s="118">
        <f>IF(Q111="次 年 度",FC112-GK112,0)</f>
        <v>0</v>
      </c>
      <c r="FG112" s="136">
        <f t="shared" si="289"/>
        <v>0</v>
      </c>
      <c r="FH112" s="83">
        <f t="shared" si="290"/>
        <v>0</v>
      </c>
      <c r="FI112" s="83">
        <f t="shared" si="291"/>
        <v>0</v>
      </c>
      <c r="FJ112" s="130">
        <f t="shared" si="292"/>
        <v>0</v>
      </c>
      <c r="FK112" s="314">
        <f>IF(P111="課税事業者（一般課税）",INT(V112*10/110)+INT(W112*10/110),0)</f>
        <v>0</v>
      </c>
      <c r="FL112" s="92">
        <f t="shared" si="302"/>
        <v>0</v>
      </c>
      <c r="FM112" s="102">
        <f>IF(P111="課税事業者（一般課税）",INT(AG112*0.0909090909090909),0)</f>
        <v>0</v>
      </c>
      <c r="FN112" s="343">
        <f t="shared" si="217"/>
        <v>0</v>
      </c>
      <c r="FO112" s="350">
        <f>IF(P111="課税事業者（一般課税）",INT(AP112*10/110)+INT(AQ112*10/110),0)</f>
        <v>0</v>
      </c>
      <c r="FP112" s="115">
        <f t="shared" si="293"/>
        <v>0</v>
      </c>
      <c r="FQ112" s="347">
        <f>IF(P111="課税事業者（一般課税）",INT(BA112*10/110),0)</f>
        <v>0</v>
      </c>
      <c r="FR112" s="92">
        <f t="shared" si="218"/>
        <v>0</v>
      </c>
      <c r="FS112" s="355">
        <f>IF(P111="課税事業者（一般課税）",INT(BL112*10/110),0)</f>
        <v>0</v>
      </c>
      <c r="FT112" s="105">
        <f t="shared" si="219"/>
        <v>0</v>
      </c>
      <c r="FU112" s="355">
        <f>IF(P111="課税事業者（一般課税）",INT(BV112*10/110),0)</f>
        <v>0</v>
      </c>
      <c r="FV112" s="115">
        <f t="shared" si="220"/>
        <v>0</v>
      </c>
      <c r="FW112" s="355">
        <f>IF(P111="課税事業者（一般課税）",INT(CF112*10/110),0)</f>
        <v>0</v>
      </c>
      <c r="FX112" s="105">
        <f t="shared" si="221"/>
        <v>0</v>
      </c>
      <c r="FY112" s="347">
        <f>IF(P111="課税事業者（一般課税）",INT(CT112*10/110)+INT(CU112*10/110),0)</f>
        <v>0</v>
      </c>
      <c r="FZ112" s="92">
        <f t="shared" si="294"/>
        <v>0</v>
      </c>
      <c r="GA112" s="355">
        <f>IF(P111="課税事業者（一般課税）",INT(DF112*10/110),0)</f>
        <v>0</v>
      </c>
      <c r="GB112" s="105">
        <f t="shared" si="222"/>
        <v>0</v>
      </c>
      <c r="GC112" s="354">
        <f>IF(P111="課税事業者（一般課税）",INT(DL112*10/110),0)</f>
        <v>0</v>
      </c>
      <c r="GD112" s="92">
        <f t="shared" si="223"/>
        <v>0</v>
      </c>
      <c r="GE112" s="355">
        <f>IF(P111="課税事業者（一般課税）",INT(DZ112*10/110),0)</f>
        <v>0</v>
      </c>
      <c r="GF112" s="115">
        <f t="shared" si="224"/>
        <v>0</v>
      </c>
      <c r="GG112" s="354">
        <f>IF(P111="課税事業者（一般課税）",INT(EJ112*10/110),0)</f>
        <v>0</v>
      </c>
      <c r="GH112" s="115">
        <f t="shared" si="225"/>
        <v>0</v>
      </c>
      <c r="GI112" s="113">
        <f t="shared" si="295"/>
        <v>0</v>
      </c>
      <c r="GJ112" s="92">
        <f t="shared" si="296"/>
        <v>0</v>
      </c>
      <c r="GK112" s="355">
        <f>IF(P111="課税事業者（一般課税）",INT(FC112*10/110),0)</f>
        <v>0</v>
      </c>
      <c r="GL112" s="140">
        <f t="shared" si="226"/>
        <v>0</v>
      </c>
      <c r="GM112" s="695"/>
    </row>
    <row r="113" spans="1:195" ht="20.100000000000001" customHeight="1">
      <c r="A113" s="667" t="str">
        <f t="shared" ref="A113" si="303">+A111</f>
        <v>北海道</v>
      </c>
      <c r="B113" s="521"/>
      <c r="C113" s="629">
        <f t="shared" si="228"/>
        <v>50</v>
      </c>
      <c r="D113" s="685"/>
      <c r="E113" s="317" t="s">
        <v>253</v>
      </c>
      <c r="F113" s="680"/>
      <c r="G113" s="767">
        <f>+'申請用入力(①本体) '!G113:G114</f>
        <v>0</v>
      </c>
      <c r="H113" s="682"/>
      <c r="I113" s="543"/>
      <c r="J113" s="698"/>
      <c r="K113" s="701"/>
      <c r="L113" s="683"/>
      <c r="M113" s="761"/>
      <c r="N113" s="448" t="e">
        <f t="shared" si="215"/>
        <v>#DIV/0!</v>
      </c>
      <c r="O113" s="689" t="str">
        <f>IF(L113="","",VLOOKUP(L113,'リスト（けさない）'!$Q$3:$R$29,2,0))</f>
        <v/>
      </c>
      <c r="P113" s="700"/>
      <c r="Q113" s="700"/>
      <c r="R113" s="473"/>
      <c r="S113" s="251" t="str">
        <f>IF(U113="","",VLOOKUP(L113,'リスト（けさない）'!$X$3:$Y$29,2,0))</f>
        <v/>
      </c>
      <c r="T113" s="243">
        <f t="shared" ref="T113:T114" si="304">IF(U113&gt;0,1,0)</f>
        <v>0</v>
      </c>
      <c r="U113" s="255"/>
      <c r="V113" s="245">
        <f t="shared" si="300"/>
        <v>0</v>
      </c>
      <c r="W113" s="246"/>
      <c r="X113" s="247">
        <f t="shared" ref="X113:X114" si="305">+V113+W113</f>
        <v>0</v>
      </c>
      <c r="Y113" s="253">
        <f t="shared" si="206"/>
        <v>0</v>
      </c>
      <c r="Z113" s="332">
        <f>IF(Q113="初 年 度",Y113,0)</f>
        <v>0</v>
      </c>
      <c r="AA113" s="438">
        <f>IF(Q113="次 年 度",Y113,0)</f>
        <v>0</v>
      </c>
      <c r="AB113" s="476"/>
      <c r="AC113" s="124" t="s">
        <v>133</v>
      </c>
      <c r="AD113" s="243">
        <f t="shared" ref="AD113:AD114" si="306">IF(AE113&gt;0,1,0)</f>
        <v>0</v>
      </c>
      <c r="AE113" s="425"/>
      <c r="AF113" s="388"/>
      <c r="AG113" s="255"/>
      <c r="AH113" s="248">
        <f t="shared" ref="AH113:AH114" si="307">+AF113+AG113</f>
        <v>0</v>
      </c>
      <c r="AI113" s="339">
        <f>IF(AG113&gt;0,INT((AG113-FM113)/2),AF113-FM113)</f>
        <v>0</v>
      </c>
      <c r="AJ113" s="335">
        <f>IF(Q113="初 年 度",AI113,0)</f>
        <v>0</v>
      </c>
      <c r="AK113" s="336">
        <f>IF(Q113="次 年 度",AI113,0)</f>
        <v>0</v>
      </c>
      <c r="AL113" s="473"/>
      <c r="AM113" s="245" t="str">
        <f>IF(AO113="","",VLOOKUP(L113,'リスト（けさない）'!$AA$3:$AB$29,2,0))</f>
        <v/>
      </c>
      <c r="AN113" s="248">
        <f t="shared" ref="AN113:AN114" si="308">IF(AO113&gt;0,1,0)</f>
        <v>0</v>
      </c>
      <c r="AO113" s="425"/>
      <c r="AP113" s="257">
        <f t="shared" si="301"/>
        <v>0</v>
      </c>
      <c r="AQ113" s="255"/>
      <c r="AR113" s="258">
        <f t="shared" ref="AR113:AR114" si="309">+AP113+AQ113</f>
        <v>0</v>
      </c>
      <c r="AS113" s="338">
        <f t="shared" si="234"/>
        <v>0</v>
      </c>
      <c r="AT113" s="332">
        <f>IF(Q113="初 年 度",AS113,0)</f>
        <v>0</v>
      </c>
      <c r="AU113" s="333">
        <f>IF(Q113="次 年 度",AS113,0)</f>
        <v>0</v>
      </c>
      <c r="AV113" s="476"/>
      <c r="AW113" s="124" t="s">
        <v>208</v>
      </c>
      <c r="AX113" s="248">
        <f t="shared" ref="AX113:AX114" si="310">IF(AY113&gt;0,1,0)</f>
        <v>0</v>
      </c>
      <c r="AY113" s="244"/>
      <c r="AZ113" s="369"/>
      <c r="BA113" s="255"/>
      <c r="BB113" s="254">
        <f t="shared" ref="BB113:BB114" si="311">+AZ113+BA113</f>
        <v>0</v>
      </c>
      <c r="BC113" s="338">
        <f t="shared" si="229"/>
        <v>0</v>
      </c>
      <c r="BD113" s="332">
        <f>IF(Q113="初 年 度",BC113,0)</f>
        <v>0</v>
      </c>
      <c r="BE113" s="333">
        <f>IF(Q113="次 年 度",BC113,0)</f>
        <v>0</v>
      </c>
      <c r="BF113" s="476"/>
      <c r="BG113" s="124" t="s">
        <v>208</v>
      </c>
      <c r="BH113" s="248">
        <f t="shared" ref="BH113:BH114" si="312">IF(BI113&gt;0,1,0)</f>
        <v>0</v>
      </c>
      <c r="BI113" s="244"/>
      <c r="BJ113" s="369"/>
      <c r="BK113" s="255"/>
      <c r="BL113" s="248">
        <f t="shared" ref="BL113:BL114" si="313">+BJ113+BK113</f>
        <v>0</v>
      </c>
      <c r="BM113" s="339">
        <f t="shared" si="235"/>
        <v>0</v>
      </c>
      <c r="BN113" s="335">
        <f>IF(Q113="初 年 度",BM113,0)</f>
        <v>0</v>
      </c>
      <c r="BO113" s="336">
        <f>IF(Q113="次 年 度",BM113,0)</f>
        <v>0</v>
      </c>
      <c r="BP113" s="476"/>
      <c r="BQ113" s="124" t="s">
        <v>208</v>
      </c>
      <c r="BR113" s="248">
        <f t="shared" ref="BR113:BR114" si="314">IF(BS113&gt;0,1,0)</f>
        <v>0</v>
      </c>
      <c r="BS113" s="244"/>
      <c r="BT113" s="369"/>
      <c r="BU113" s="88"/>
      <c r="BV113" s="95">
        <f t="shared" ref="BV113:BV114" si="315">+BT113+BU113</f>
        <v>0</v>
      </c>
      <c r="BW113" s="339">
        <f t="shared" si="236"/>
        <v>0</v>
      </c>
      <c r="BX113" s="335">
        <f>IF(Q113="初 年 度",BW113,0)</f>
        <v>0</v>
      </c>
      <c r="BY113" s="336">
        <f>IF(Q113="次 年 度",BW113,0)</f>
        <v>0</v>
      </c>
      <c r="BZ113" s="476"/>
      <c r="CA113" s="124" t="s">
        <v>208</v>
      </c>
      <c r="CB113" s="248">
        <f t="shared" ref="CB113:CB114" si="316">IF(CC113&gt;0,1,0)</f>
        <v>0</v>
      </c>
      <c r="CC113" s="244"/>
      <c r="CD113" s="369"/>
      <c r="CE113" s="88"/>
      <c r="CF113" s="254">
        <f t="shared" ref="CF113:CF114" si="317">+CD113+CE113</f>
        <v>0</v>
      </c>
      <c r="CG113" s="338">
        <f t="shared" si="230"/>
        <v>0</v>
      </c>
      <c r="CH113" s="332">
        <f>IF(Q113="初 年 度",CG113,0)</f>
        <v>0</v>
      </c>
      <c r="CI113" s="333">
        <f>IF(Q113="次 年 度",CG113,0)</f>
        <v>0</v>
      </c>
      <c r="CJ113" s="242">
        <f t="shared" ref="CJ113:CJ114" si="318">SUM(AX113,BH113,BR113,CB113)</f>
        <v>0</v>
      </c>
      <c r="CK113" s="251">
        <f t="shared" ref="CK113:CK114" si="319">SUM(AY113,BI113,BS113,CC113)</f>
        <v>0</v>
      </c>
      <c r="CL113" s="251">
        <f t="shared" ref="CL113:CL114" si="320">SUM(BB113,BL113,BV113,CF113)</f>
        <v>0</v>
      </c>
      <c r="CM113" s="247">
        <f t="shared" ref="CM113:CM114" si="321">SUM(BC113,BM113,BW113,CG113)</f>
        <v>0</v>
      </c>
      <c r="CN113" s="245">
        <f t="shared" ref="CN113:CN114" si="322">SUM(BD113,BN113,BX113,CH113)</f>
        <v>0</v>
      </c>
      <c r="CO113" s="266">
        <f t="shared" ref="CO113:CO114" si="323">SUM(BE113,BO113,BY113,CI113)</f>
        <v>0</v>
      </c>
      <c r="CP113" s="476"/>
      <c r="CQ113" s="251" t="str">
        <f>IF(CS113="","",VLOOKUP(L113,'リスト（けさない）'!$AD$3:$AE$29,2,0))</f>
        <v/>
      </c>
      <c r="CR113" s="243">
        <f t="shared" ref="CR113:CR114" si="324">IF(CS113&gt;0,1,0)</f>
        <v>0</v>
      </c>
      <c r="CS113" s="244"/>
      <c r="CT113" s="245">
        <f t="shared" ref="CT113:CT114" si="325">IF(CS113&gt;0,ROUND(CQ113*CS113,0),0)</f>
        <v>0</v>
      </c>
      <c r="CU113" s="255"/>
      <c r="CV113" s="245">
        <f t="shared" ref="CV113:CV114" si="326">+CT113+CU113</f>
        <v>0</v>
      </c>
      <c r="CW113" s="339">
        <f t="shared" si="237"/>
        <v>0</v>
      </c>
      <c r="CX113" s="335">
        <f>IF(Q113="初 年 度",CW113,0)</f>
        <v>0</v>
      </c>
      <c r="CY113" s="336">
        <f>IF(Q113="次 年 度",CW113,0)</f>
        <v>0</v>
      </c>
      <c r="CZ113" s="476"/>
      <c r="DA113" s="124" t="s">
        <v>133</v>
      </c>
      <c r="DB113" s="243">
        <f t="shared" ref="DB113:DB114" si="327">IF(DC113&gt;0,1,0)</f>
        <v>0</v>
      </c>
      <c r="DC113" s="244"/>
      <c r="DD113" s="369"/>
      <c r="DE113" s="255"/>
      <c r="DF113" s="254">
        <f t="shared" ref="DF113:DF114" si="328">+DD113+DE113</f>
        <v>0</v>
      </c>
      <c r="DG113" s="338">
        <f t="shared" si="231"/>
        <v>0</v>
      </c>
      <c r="DH113" s="332">
        <f>IF(Q113="初 年 度",DG113,0)</f>
        <v>0</v>
      </c>
      <c r="DI113" s="333">
        <f>IF(Q113="次 年 度",DG113,0)</f>
        <v>0</v>
      </c>
      <c r="DJ113" s="476"/>
      <c r="DK113" s="456" t="s">
        <v>133</v>
      </c>
      <c r="DL113" s="243">
        <f t="shared" ref="DL113:DL114" si="329">IF(DM113&gt;0,1,0)</f>
        <v>0</v>
      </c>
      <c r="DM113" s="244"/>
      <c r="DN113" s="369"/>
      <c r="DO113" s="255"/>
      <c r="DP113" s="248">
        <f t="shared" ref="DP113:DP114" si="330">+DN113+DO113</f>
        <v>0</v>
      </c>
      <c r="DQ113" s="339">
        <f t="shared" si="238"/>
        <v>0</v>
      </c>
      <c r="DR113" s="335">
        <f>IF(Q113="初 年 度",DQ113,0)</f>
        <v>0</v>
      </c>
      <c r="DS113" s="336">
        <f>IF(Q113="次 年 度",DQ113,0)</f>
        <v>0</v>
      </c>
      <c r="DT113" s="476"/>
      <c r="DU113" s="458" t="s">
        <v>133</v>
      </c>
      <c r="DV113" s="243">
        <f t="shared" ref="DV113:DV114" si="331">IF(DW113&gt;0,1,0)</f>
        <v>0</v>
      </c>
      <c r="DW113" s="244"/>
      <c r="DX113" s="369"/>
      <c r="DY113" s="255"/>
      <c r="DZ113" s="254">
        <f t="shared" ref="DZ113:DZ114" si="332">+DX113+DY113</f>
        <v>0</v>
      </c>
      <c r="EA113" s="338">
        <f t="shared" si="232"/>
        <v>0</v>
      </c>
      <c r="EB113" s="332">
        <f>IF(Q113="初 年 度",EA113,0)</f>
        <v>0</v>
      </c>
      <c r="EC113" s="333">
        <f>IF(Q113="次 年 度",EA113,0)</f>
        <v>0</v>
      </c>
      <c r="ED113" s="476"/>
      <c r="EE113" s="458" t="s">
        <v>133</v>
      </c>
      <c r="EF113" s="243">
        <f t="shared" ref="EF113:EF114" si="333">IF(EG113&gt;0,1,0)</f>
        <v>0</v>
      </c>
      <c r="EG113" s="244"/>
      <c r="EH113" s="369"/>
      <c r="EI113" s="255"/>
      <c r="EJ113" s="248">
        <f t="shared" ref="EJ113:EJ114" si="334">+EH113+EI113</f>
        <v>0</v>
      </c>
      <c r="EK113" s="339">
        <f t="shared" si="239"/>
        <v>0</v>
      </c>
      <c r="EL113" s="335">
        <f>IF(Q113="初 年 度",EK113,0)</f>
        <v>0</v>
      </c>
      <c r="EM113" s="336">
        <f>IF(Q113="次 年 度",EK113,0)</f>
        <v>0</v>
      </c>
      <c r="EN113" s="256">
        <f t="shared" ref="EN113:EN114" si="335">SUM(DL113,DV113,EF113)</f>
        <v>0</v>
      </c>
      <c r="EO113" s="247">
        <f t="shared" si="216"/>
        <v>0</v>
      </c>
      <c r="EP113" s="247">
        <f t="shared" ref="EP113:EP114" si="336">SUM(DP113,DZ113,EJ113)</f>
        <v>0</v>
      </c>
      <c r="EQ113" s="247">
        <f t="shared" ref="EQ113:EQ114" si="337">SUM(DQ113,EA113,EK113)</f>
        <v>0</v>
      </c>
      <c r="ER113" s="247">
        <f t="shared" ref="ER113:ER114" si="338">SUM(DR113,EB113,EL113)</f>
        <v>0</v>
      </c>
      <c r="ES113" s="259">
        <f t="shared" ref="ES113:ES114" si="339">SUM(DS113,EC113,EM113)</f>
        <v>0</v>
      </c>
      <c r="ET113" s="272">
        <f t="shared" si="208"/>
        <v>0</v>
      </c>
      <c r="EU113" s="264">
        <f t="shared" si="209"/>
        <v>0</v>
      </c>
      <c r="EV113" s="247">
        <f t="shared" si="210"/>
        <v>0</v>
      </c>
      <c r="EW113" s="247">
        <f t="shared" si="211"/>
        <v>0</v>
      </c>
      <c r="EX113" s="251">
        <f t="shared" si="212"/>
        <v>0</v>
      </c>
      <c r="EY113" s="268">
        <f t="shared" si="213"/>
        <v>0</v>
      </c>
      <c r="EZ113" s="383">
        <f>IF(L113="ブルーベリー（普通栽培）",0,220)</f>
        <v>220</v>
      </c>
      <c r="FA113" s="247">
        <f>IF(L113="ブルーベリー（普通栽培）",0,T113+AD113+AN113)</f>
        <v>0</v>
      </c>
      <c r="FB113" s="247">
        <f>IF(L113="ブルーベリー（普通栽培）",0,U113+AE113+AO113)</f>
        <v>0</v>
      </c>
      <c r="FC113" s="253">
        <f t="shared" ref="FC113:FC114" si="340">ROUND(EZ113*FB113,0)</f>
        <v>0</v>
      </c>
      <c r="FD113" s="247">
        <f t="shared" si="250"/>
        <v>0</v>
      </c>
      <c r="FE113" s="247">
        <f>IF(Q113="初 年 度",FC113-GK113,0)</f>
        <v>0</v>
      </c>
      <c r="FF113" s="259">
        <f>IF(Q113="次 年 度",FC113-GK113,0)</f>
        <v>0</v>
      </c>
      <c r="FG113" s="135">
        <f t="shared" ref="FG113:FG114" si="341">SUM(EV113,FC113)</f>
        <v>0</v>
      </c>
      <c r="FH113" s="82">
        <f t="shared" ref="FH113:FH114" si="342">SUM(EW113,FD113)</f>
        <v>0</v>
      </c>
      <c r="FI113" s="82">
        <f t="shared" ref="FI113:FI114" si="343">SUM(EX113,FE113)</f>
        <v>0</v>
      </c>
      <c r="FJ113" s="129">
        <f t="shared" ref="FJ113:FJ114" si="344">SUM(EY113,FF113)</f>
        <v>0</v>
      </c>
      <c r="FK113" s="228">
        <f>IF(P113="課税事業者（一般課税）",INT(V113*10/110)+INT(W113*10/110),0)</f>
        <v>0</v>
      </c>
      <c r="FL113" s="277">
        <f t="shared" si="302"/>
        <v>0</v>
      </c>
      <c r="FM113" s="278">
        <f>IF(P113="課税事業者（一般課税）",INT(AG113*0.0909090909090909),0)</f>
        <v>0</v>
      </c>
      <c r="FN113" s="342">
        <f t="shared" ref="FN113:FN114" si="345">INT(FM113/2)</f>
        <v>0</v>
      </c>
      <c r="FO113" s="232">
        <f>IF(P113="課税事業者（一般課税）",INT(AP113*10/110)+INT(AQ113*10/110),0)</f>
        <v>0</v>
      </c>
      <c r="FP113" s="281">
        <f t="shared" ref="FP113:FP114" si="346">IF(AP113=0,INT(FO113/2),FO113)</f>
        <v>0</v>
      </c>
      <c r="FQ113" s="340">
        <f>IF(P113="課税事業者（一般課税）",INT(BA113*10/110),0)</f>
        <v>0</v>
      </c>
      <c r="FR113" s="277">
        <f t="shared" ref="FR113:FR114" si="347">INT(FQ113/2)</f>
        <v>0</v>
      </c>
      <c r="FS113" s="230">
        <f>IF(P113="課税事業者（一般課税）",INT(BL113*10/110),0)</f>
        <v>0</v>
      </c>
      <c r="FT113" s="279">
        <f t="shared" ref="FT113:FT114" si="348">INT(FS113/2)</f>
        <v>0</v>
      </c>
      <c r="FU113" s="230">
        <f>IF(P113="課税事業者（一般課税）",INT(BV113*10/110),0)</f>
        <v>0</v>
      </c>
      <c r="FV113" s="281">
        <f t="shared" ref="FV113:FV114" si="349">INT(FU113/2)</f>
        <v>0</v>
      </c>
      <c r="FW113" s="230">
        <f>IF(P113="課税事業者（一般課税）",INT(CF113*10/110),0)</f>
        <v>0</v>
      </c>
      <c r="FX113" s="279">
        <f t="shared" ref="FX113:FX114" si="350">INT(FW113/2)</f>
        <v>0</v>
      </c>
      <c r="FY113" s="340">
        <f>IF(P113="課税事業者（一般課税）",INT(CT113*10/110)+INT(CU113*10/110),0)</f>
        <v>0</v>
      </c>
      <c r="FZ113" s="277">
        <f t="shared" ref="FZ113:FZ114" si="351">IF(CT113=0,INT(FY113/2),FY113)</f>
        <v>0</v>
      </c>
      <c r="GA113" s="230">
        <f>IF(P113="課税事業者（一般課税）",INT(DF113*10/110),0)</f>
        <v>0</v>
      </c>
      <c r="GB113" s="279">
        <f t="shared" ref="GB113:GB114" si="352">INT(GA113/2)</f>
        <v>0</v>
      </c>
      <c r="GC113" s="353">
        <f>IF(P113="課税事業者（一般課税）",INT(DP113*10/110),0)</f>
        <v>0</v>
      </c>
      <c r="GD113" s="277">
        <f t="shared" ref="GD113:GD114" si="353">INT(GC113/2)</f>
        <v>0</v>
      </c>
      <c r="GE113" s="230">
        <f>IF(P113="課税事業者（一般課税）",INT(DZ113*10/110),0)</f>
        <v>0</v>
      </c>
      <c r="GF113" s="281">
        <f t="shared" ref="GF113:GF114" si="354">INT(GE113/2)</f>
        <v>0</v>
      </c>
      <c r="GG113" s="353">
        <f>IF(P113="課税事業者（一般課税）",INT(EJ113*10/110),0)</f>
        <v>0</v>
      </c>
      <c r="GH113" s="281">
        <f t="shared" ref="GH113:GH114" si="355">INT(GG113/2)</f>
        <v>0</v>
      </c>
      <c r="GI113" s="280">
        <f t="shared" ref="GI113:GI114" si="356">SUM(FK113,FM113,FO113,FQ113,FS113,FU113,FW113,FY113,GA113,GC113,GE113,GG113)</f>
        <v>0</v>
      </c>
      <c r="GJ113" s="277">
        <f t="shared" ref="GJ113:GJ114" si="357">SUM(FL113,FN113,FP113,FR113,FT113,FV113,FX113,FZ113,GB113,GD113,GF113,GH113)</f>
        <v>0</v>
      </c>
      <c r="GK113" s="230">
        <f>IF(P113="課税事業者（一般課税）",INT(FC113*10/110),0)</f>
        <v>0</v>
      </c>
      <c r="GL113" s="287">
        <f t="shared" ref="GL113:GL114" si="358">+GK113</f>
        <v>0</v>
      </c>
      <c r="GM113" s="694"/>
    </row>
    <row r="114" spans="1:195" ht="20.100000000000001" customHeight="1" thickBot="1">
      <c r="A114" s="705"/>
      <c r="B114" s="523"/>
      <c r="C114" s="805"/>
      <c r="D114" s="709"/>
      <c r="E114" s="408" t="s">
        <v>135</v>
      </c>
      <c r="F114" s="710"/>
      <c r="G114" s="768"/>
      <c r="H114" s="769"/>
      <c r="I114" s="697"/>
      <c r="J114" s="766"/>
      <c r="K114" s="714"/>
      <c r="L114" s="541"/>
      <c r="M114" s="765"/>
      <c r="N114" s="449" t="e">
        <f t="shared" si="215"/>
        <v>#DIV/0!</v>
      </c>
      <c r="O114" s="730"/>
      <c r="P114" s="706"/>
      <c r="Q114" s="706"/>
      <c r="R114" s="89"/>
      <c r="S114" s="80" t="str">
        <f>IF(U114="","",VLOOKUP(L113,'リスト（けさない）'!$X$3:$Y$29,2,0))</f>
        <v/>
      </c>
      <c r="T114" s="75">
        <f t="shared" si="304"/>
        <v>0</v>
      </c>
      <c r="U114" s="91"/>
      <c r="V114" s="81">
        <f t="shared" si="300"/>
        <v>0</v>
      </c>
      <c r="W114" s="79"/>
      <c r="X114" s="85">
        <f t="shared" si="305"/>
        <v>0</v>
      </c>
      <c r="Y114" s="85">
        <f t="shared" si="206"/>
        <v>0</v>
      </c>
      <c r="Z114" s="97">
        <f>IF(Q113="初 年 度",Y114,0)</f>
        <v>0</v>
      </c>
      <c r="AA114" s="440">
        <f>IF(Q113="次 年 度",Y114,0)</f>
        <v>0</v>
      </c>
      <c r="AB114" s="477"/>
      <c r="AC114" s="126" t="s">
        <v>133</v>
      </c>
      <c r="AD114" s="75">
        <f t="shared" si="306"/>
        <v>0</v>
      </c>
      <c r="AE114" s="424"/>
      <c r="AF114" s="389"/>
      <c r="AG114" s="91"/>
      <c r="AH114" s="94">
        <f t="shared" si="307"/>
        <v>0</v>
      </c>
      <c r="AI114" s="96">
        <f>IF(AG113&gt;0,INT((AG114-FM114)/2),AF114-FM114)</f>
        <v>0</v>
      </c>
      <c r="AJ114" s="96">
        <f>IF(Q113="初 年 度",AI114,0)</f>
        <v>0</v>
      </c>
      <c r="AK114" s="99">
        <f>IF(Q113="次 年 度",AI114,0)</f>
        <v>0</v>
      </c>
      <c r="AL114" s="89"/>
      <c r="AM114" s="80" t="str">
        <f>IF(AO114="","",VLOOKUP(L113,'リスト（けさない）'!$AA$3:$AB$29,2,0))</f>
        <v/>
      </c>
      <c r="AN114" s="94">
        <f t="shared" si="308"/>
        <v>0</v>
      </c>
      <c r="AO114" s="424"/>
      <c r="AP114" s="106">
        <f t="shared" si="301"/>
        <v>0</v>
      </c>
      <c r="AQ114" s="91"/>
      <c r="AR114" s="110">
        <f t="shared" si="309"/>
        <v>0</v>
      </c>
      <c r="AS114" s="334">
        <f t="shared" si="234"/>
        <v>0</v>
      </c>
      <c r="AT114" s="334">
        <f>IF(Q113="初 年 度",AS114,0)</f>
        <v>0</v>
      </c>
      <c r="AU114" s="337">
        <f>IF(Q113="次 年 度",AS114,0)</f>
        <v>0</v>
      </c>
      <c r="AV114" s="477"/>
      <c r="AW114" s="126" t="s">
        <v>208</v>
      </c>
      <c r="AX114" s="94">
        <f t="shared" si="310"/>
        <v>0</v>
      </c>
      <c r="AY114" s="101"/>
      <c r="AZ114" s="366"/>
      <c r="BA114" s="91"/>
      <c r="BB114" s="94">
        <f t="shared" si="311"/>
        <v>0</v>
      </c>
      <c r="BC114" s="80">
        <f t="shared" si="229"/>
        <v>0</v>
      </c>
      <c r="BD114" s="83">
        <f>IF(Q113="初 年 度",BC114,0)</f>
        <v>0</v>
      </c>
      <c r="BE114" s="122">
        <f>IF(Q113="次 年 度",BC114,0)</f>
        <v>0</v>
      </c>
      <c r="BF114" s="477"/>
      <c r="BG114" s="126" t="s">
        <v>208</v>
      </c>
      <c r="BH114" s="94">
        <f t="shared" si="312"/>
        <v>0</v>
      </c>
      <c r="BI114" s="101"/>
      <c r="BJ114" s="366"/>
      <c r="BK114" s="91"/>
      <c r="BL114" s="94">
        <f t="shared" si="313"/>
        <v>0</v>
      </c>
      <c r="BM114" s="83">
        <f t="shared" si="235"/>
        <v>0</v>
      </c>
      <c r="BN114" s="83">
        <f>IF(Q113="初 年 度",BM114,0)</f>
        <v>0</v>
      </c>
      <c r="BO114" s="120">
        <f>IF(Q113="次 年 度",BM114,0)</f>
        <v>0</v>
      </c>
      <c r="BP114" s="477"/>
      <c r="BQ114" s="126" t="s">
        <v>208</v>
      </c>
      <c r="BR114" s="94">
        <f t="shared" si="314"/>
        <v>0</v>
      </c>
      <c r="BS114" s="101"/>
      <c r="BT114" s="366"/>
      <c r="BU114" s="91"/>
      <c r="BV114" s="94">
        <f t="shared" si="315"/>
        <v>0</v>
      </c>
      <c r="BW114" s="83">
        <f t="shared" si="236"/>
        <v>0</v>
      </c>
      <c r="BX114" s="83">
        <f>IF(Q113="初 年 度",BW114,0)</f>
        <v>0</v>
      </c>
      <c r="BY114" s="120">
        <f>IF(Q113="次 年 度",BW114,0)</f>
        <v>0</v>
      </c>
      <c r="BZ114" s="477"/>
      <c r="CA114" s="126" t="s">
        <v>228</v>
      </c>
      <c r="CB114" s="94">
        <f t="shared" si="316"/>
        <v>0</v>
      </c>
      <c r="CC114" s="101"/>
      <c r="CD114" s="366"/>
      <c r="CE114" s="91"/>
      <c r="CF114" s="94">
        <f t="shared" si="317"/>
        <v>0</v>
      </c>
      <c r="CG114" s="83">
        <f t="shared" si="230"/>
        <v>0</v>
      </c>
      <c r="CH114" s="83">
        <f>IF(Q113="初 年 度",CG114,0)</f>
        <v>0</v>
      </c>
      <c r="CI114" s="120">
        <f>IF(Q113="次 年 度",CG114,0)</f>
        <v>0</v>
      </c>
      <c r="CJ114" s="69">
        <f t="shared" si="318"/>
        <v>0</v>
      </c>
      <c r="CK114" s="81">
        <f t="shared" si="319"/>
        <v>0</v>
      </c>
      <c r="CL114" s="81">
        <f t="shared" si="320"/>
        <v>0</v>
      </c>
      <c r="CM114" s="85">
        <f t="shared" si="321"/>
        <v>0</v>
      </c>
      <c r="CN114" s="81">
        <f t="shared" si="322"/>
        <v>0</v>
      </c>
      <c r="CO114" s="132">
        <f t="shared" si="323"/>
        <v>0</v>
      </c>
      <c r="CP114" s="477"/>
      <c r="CQ114" s="81" t="str">
        <f>IF(CS114="","",VLOOKUP(L113,'リスト（けさない）'!$AD$3:$AE$29,2,0))</f>
        <v/>
      </c>
      <c r="CR114" s="75">
        <f t="shared" si="324"/>
        <v>0</v>
      </c>
      <c r="CS114" s="101"/>
      <c r="CT114" s="81">
        <f t="shared" si="325"/>
        <v>0</v>
      </c>
      <c r="CU114" s="91"/>
      <c r="CV114" s="81">
        <f t="shared" si="326"/>
        <v>0</v>
      </c>
      <c r="CW114" s="80">
        <f t="shared" si="237"/>
        <v>0</v>
      </c>
      <c r="CX114" s="83">
        <f>IF(Q113="初 年 度",CW114,0)</f>
        <v>0</v>
      </c>
      <c r="CY114" s="120">
        <f>IF(Q113="次 年 度",CW114,0)</f>
        <v>0</v>
      </c>
      <c r="CZ114" s="477"/>
      <c r="DA114" s="126" t="s">
        <v>133</v>
      </c>
      <c r="DB114" s="75">
        <f t="shared" si="327"/>
        <v>0</v>
      </c>
      <c r="DC114" s="101"/>
      <c r="DD114" s="366"/>
      <c r="DE114" s="91"/>
      <c r="DF114" s="94">
        <f t="shared" si="328"/>
        <v>0</v>
      </c>
      <c r="DG114" s="83">
        <f t="shared" si="231"/>
        <v>0</v>
      </c>
      <c r="DH114" s="85">
        <f>IF(Q113="初 年 度",DG114,0)</f>
        <v>0</v>
      </c>
      <c r="DI114" s="119">
        <f>IF(Q113="次 年 度",DG114,0)</f>
        <v>0</v>
      </c>
      <c r="DJ114" s="477"/>
      <c r="DK114" s="126" t="s">
        <v>133</v>
      </c>
      <c r="DL114" s="75">
        <f t="shared" si="329"/>
        <v>0</v>
      </c>
      <c r="DM114" s="101"/>
      <c r="DN114" s="366"/>
      <c r="DO114" s="91"/>
      <c r="DP114" s="94">
        <f t="shared" si="330"/>
        <v>0</v>
      </c>
      <c r="DQ114" s="83">
        <f t="shared" si="238"/>
        <v>0</v>
      </c>
      <c r="DR114" s="83">
        <f>IF(Q113="初 年 度",DQ114,0)</f>
        <v>0</v>
      </c>
      <c r="DS114" s="120">
        <f>IF(Q113="次 年 度",DQ114,0)</f>
        <v>0</v>
      </c>
      <c r="DT114" s="477"/>
      <c r="DU114" s="126" t="s">
        <v>133</v>
      </c>
      <c r="DV114" s="75">
        <f t="shared" si="331"/>
        <v>0</v>
      </c>
      <c r="DW114" s="101"/>
      <c r="DX114" s="366"/>
      <c r="DY114" s="91"/>
      <c r="DZ114" s="94">
        <f t="shared" si="332"/>
        <v>0</v>
      </c>
      <c r="EA114" s="83">
        <f t="shared" si="232"/>
        <v>0</v>
      </c>
      <c r="EB114" s="83">
        <f>IF(Q113="初 年 度",EA114,0)</f>
        <v>0</v>
      </c>
      <c r="EC114" s="120">
        <f>IF(Q113="次 年 度",EA114,0)</f>
        <v>0</v>
      </c>
      <c r="ED114" s="477"/>
      <c r="EE114" s="126" t="s">
        <v>133</v>
      </c>
      <c r="EF114" s="75">
        <f t="shared" si="333"/>
        <v>0</v>
      </c>
      <c r="EG114" s="101"/>
      <c r="EH114" s="366"/>
      <c r="EI114" s="91"/>
      <c r="EJ114" s="94">
        <f t="shared" si="334"/>
        <v>0</v>
      </c>
      <c r="EK114" s="83">
        <f t="shared" si="239"/>
        <v>0</v>
      </c>
      <c r="EL114" s="83">
        <f>IF(Q113="初 年 度",EK114,0)</f>
        <v>0</v>
      </c>
      <c r="EM114" s="120">
        <f>IF(Q113="次 年 度",EK114,0)</f>
        <v>0</v>
      </c>
      <c r="EN114" s="69">
        <f t="shared" si="335"/>
        <v>0</v>
      </c>
      <c r="EO114" s="83">
        <f t="shared" si="216"/>
        <v>0</v>
      </c>
      <c r="EP114" s="85">
        <f t="shared" si="336"/>
        <v>0</v>
      </c>
      <c r="EQ114" s="85">
        <f t="shared" si="337"/>
        <v>0</v>
      </c>
      <c r="ER114" s="85">
        <f t="shared" si="338"/>
        <v>0</v>
      </c>
      <c r="ES114" s="119">
        <f t="shared" si="339"/>
        <v>0</v>
      </c>
      <c r="ET114" s="138">
        <f t="shared" si="208"/>
        <v>0</v>
      </c>
      <c r="EU114" s="123">
        <f t="shared" si="209"/>
        <v>0</v>
      </c>
      <c r="EV114" s="85">
        <f t="shared" si="210"/>
        <v>0</v>
      </c>
      <c r="EW114" s="85">
        <f t="shared" si="211"/>
        <v>0</v>
      </c>
      <c r="EX114" s="81">
        <f t="shared" si="212"/>
        <v>0</v>
      </c>
      <c r="EY114" s="132">
        <f t="shared" si="213"/>
        <v>0</v>
      </c>
      <c r="EZ114" s="69">
        <f>IF(L113="ブルーベリー（普通栽培）",0,220)</f>
        <v>220</v>
      </c>
      <c r="FA114" s="80">
        <f>IF(L113="ブルーベリー（普通栽培）",0,T114+AD114+AN114)</f>
        <v>0</v>
      </c>
      <c r="FB114" s="83">
        <f>IF(L113="ブルーベリー（普通栽培）",0,U114+AE114+AO114)</f>
        <v>0</v>
      </c>
      <c r="FC114" s="85">
        <f t="shared" si="340"/>
        <v>0</v>
      </c>
      <c r="FD114" s="85">
        <f t="shared" si="250"/>
        <v>0</v>
      </c>
      <c r="FE114" s="117">
        <f>IF(Q113="初 年 度",FC114-GK114,0)</f>
        <v>0</v>
      </c>
      <c r="FF114" s="118">
        <f>IF(Q113="次 年 度",FC114-GK114,0)</f>
        <v>0</v>
      </c>
      <c r="FG114" s="138">
        <f t="shared" si="341"/>
        <v>0</v>
      </c>
      <c r="FH114" s="85">
        <f t="shared" si="342"/>
        <v>0</v>
      </c>
      <c r="FI114" s="85">
        <f t="shared" si="343"/>
        <v>0</v>
      </c>
      <c r="FJ114" s="132">
        <f t="shared" si="344"/>
        <v>0</v>
      </c>
      <c r="FK114" s="314">
        <f>IF(P113="課税事業者（一般課税）",INT(V114*10/110)+INT(W114*10/110),0)</f>
        <v>0</v>
      </c>
      <c r="FL114" s="93">
        <f t="shared" si="302"/>
        <v>0</v>
      </c>
      <c r="FM114" s="103">
        <f>IF(P113="課税事業者（一般課税）",INT(AG114*0.0909090909090909),0)</f>
        <v>0</v>
      </c>
      <c r="FN114" s="341">
        <f t="shared" si="345"/>
        <v>0</v>
      </c>
      <c r="FO114" s="350">
        <f>IF(P113="課税事業者（一般課税）",INT(AP114*10/110)+INT(AQ114*10/110),0)</f>
        <v>0</v>
      </c>
      <c r="FP114" s="116">
        <f t="shared" si="346"/>
        <v>0</v>
      </c>
      <c r="FQ114" s="347">
        <f>IF(P113="課税事業者（一般課税）",INT(BA114*10/110),0)</f>
        <v>0</v>
      </c>
      <c r="FR114" s="93">
        <f t="shared" si="347"/>
        <v>0</v>
      </c>
      <c r="FS114" s="355">
        <f>IF(P113="課税事業者（一般課税）",INT(BL114*10/110),0)</f>
        <v>0</v>
      </c>
      <c r="FT114" s="104">
        <f t="shared" si="348"/>
        <v>0</v>
      </c>
      <c r="FU114" s="355">
        <f>IF(P113="課税事業者（一般課税）",INT(BV114*10/110),0)</f>
        <v>0</v>
      </c>
      <c r="FV114" s="116">
        <f t="shared" si="349"/>
        <v>0</v>
      </c>
      <c r="FW114" s="355">
        <f>IF(P113="課税事業者（一般課税）",INT(CF114*10/110),0)</f>
        <v>0</v>
      </c>
      <c r="FX114" s="104">
        <f t="shared" si="350"/>
        <v>0</v>
      </c>
      <c r="FY114" s="347">
        <f>IF(P113="課税事業者（一般課税）",INT(CT114*10/110)+INT(CU114*10/110),0)</f>
        <v>0</v>
      </c>
      <c r="FZ114" s="93">
        <f t="shared" si="351"/>
        <v>0</v>
      </c>
      <c r="GA114" s="355">
        <f>IF(P113="課税事業者（一般課税）",INT(DF114*10/110),0)</f>
        <v>0</v>
      </c>
      <c r="GB114" s="104">
        <f t="shared" si="352"/>
        <v>0</v>
      </c>
      <c r="GC114" s="354">
        <f>IF(P113="課税事業者（一般課税）",INT(DL114*10/110),0)</f>
        <v>0</v>
      </c>
      <c r="GD114" s="93">
        <f t="shared" si="353"/>
        <v>0</v>
      </c>
      <c r="GE114" s="355">
        <f>IF(P113="課税事業者（一般課税）",INT(DZ114*10/110),0)</f>
        <v>0</v>
      </c>
      <c r="GF114" s="116">
        <f t="shared" si="354"/>
        <v>0</v>
      </c>
      <c r="GG114" s="354">
        <f>IF(P113="課税事業者（一般課税）",INT(EJ114*10/110),0)</f>
        <v>0</v>
      </c>
      <c r="GH114" s="116">
        <f t="shared" si="355"/>
        <v>0</v>
      </c>
      <c r="GI114" s="114">
        <f t="shared" si="356"/>
        <v>0</v>
      </c>
      <c r="GJ114" s="93">
        <f t="shared" si="357"/>
        <v>0</v>
      </c>
      <c r="GK114" s="355">
        <f>IF(P113="課税事業者（一般課税）",INT(FC114*10/110),0)</f>
        <v>0</v>
      </c>
      <c r="GL114" s="139">
        <f t="shared" si="358"/>
        <v>0</v>
      </c>
      <c r="GM114" s="695"/>
    </row>
    <row r="115" spans="1:195" s="142" customFormat="1" ht="20.100000000000001" customHeight="1">
      <c r="A115" s="141"/>
      <c r="B115" s="141"/>
      <c r="C115" s="403"/>
      <c r="D115" s="409"/>
      <c r="E115" s="410" t="s">
        <v>253</v>
      </c>
      <c r="F115" s="406"/>
      <c r="G115" s="407"/>
      <c r="H115" s="147"/>
      <c r="I115" s="487"/>
      <c r="J115" s="205"/>
      <c r="K115" s="148"/>
      <c r="L115" s="206"/>
      <c r="M115" s="465"/>
      <c r="N115" s="450"/>
      <c r="O115" s="152"/>
      <c r="P115" s="150"/>
      <c r="Q115" s="149"/>
      <c r="R115" s="428">
        <f t="shared" ref="R115" si="359">SUMIFS(R15:R114,$E$15:$E$114,"(計画)")</f>
        <v>0</v>
      </c>
      <c r="S115" s="151"/>
      <c r="T115" s="269">
        <f t="shared" ref="T115:AA115" si="360">SUMIFS(T15:T114,$E$15:$E$114,"(計画)")</f>
        <v>0</v>
      </c>
      <c r="U115" s="270">
        <f t="shared" si="360"/>
        <v>0</v>
      </c>
      <c r="V115" s="269">
        <f t="shared" si="360"/>
        <v>0</v>
      </c>
      <c r="W115" s="270">
        <f t="shared" si="360"/>
        <v>0</v>
      </c>
      <c r="X115" s="270">
        <f t="shared" si="360"/>
        <v>0</v>
      </c>
      <c r="Y115" s="270">
        <f t="shared" si="360"/>
        <v>0</v>
      </c>
      <c r="Z115" s="270">
        <f t="shared" si="360"/>
        <v>0</v>
      </c>
      <c r="AA115" s="273">
        <f t="shared" si="360"/>
        <v>0</v>
      </c>
      <c r="AB115" s="274"/>
      <c r="AC115" s="151"/>
      <c r="AD115" s="269">
        <f t="shared" ref="AD115:AL115" si="361">SUMIFS(AD15:AD114,$E$15:$E$114,"(計画)")</f>
        <v>0</v>
      </c>
      <c r="AE115" s="428">
        <f t="shared" si="361"/>
        <v>0</v>
      </c>
      <c r="AF115" s="269">
        <f t="shared" si="361"/>
        <v>0</v>
      </c>
      <c r="AG115" s="270">
        <f t="shared" si="361"/>
        <v>0</v>
      </c>
      <c r="AH115" s="270">
        <f t="shared" si="361"/>
        <v>0</v>
      </c>
      <c r="AI115" s="270">
        <f t="shared" si="361"/>
        <v>0</v>
      </c>
      <c r="AJ115" s="270">
        <f t="shared" si="361"/>
        <v>0</v>
      </c>
      <c r="AK115" s="271">
        <f t="shared" si="361"/>
        <v>0</v>
      </c>
      <c r="AL115" s="428">
        <f t="shared" si="361"/>
        <v>0</v>
      </c>
      <c r="AM115" s="269"/>
      <c r="AN115" s="270">
        <f t="shared" ref="AN115:AV115" si="362">SUMIFS(AN15:AN114,$E$15:$E$114,"(計画)")</f>
        <v>0</v>
      </c>
      <c r="AO115" s="428">
        <f t="shared" si="362"/>
        <v>0</v>
      </c>
      <c r="AP115" s="270">
        <f t="shared" si="362"/>
        <v>0</v>
      </c>
      <c r="AQ115" s="270">
        <f t="shared" si="362"/>
        <v>0</v>
      </c>
      <c r="AR115" s="269">
        <f t="shared" si="362"/>
        <v>0</v>
      </c>
      <c r="AS115" s="269">
        <f t="shared" si="362"/>
        <v>0</v>
      </c>
      <c r="AT115" s="270">
        <f t="shared" si="362"/>
        <v>0</v>
      </c>
      <c r="AU115" s="271">
        <f t="shared" si="362"/>
        <v>0</v>
      </c>
      <c r="AV115" s="274">
        <f t="shared" si="362"/>
        <v>0</v>
      </c>
      <c r="AW115" s="151"/>
      <c r="AX115" s="270">
        <f t="shared" ref="AX115:BF115" si="363">SUMIFS(AX15:AX114,$E$15:$E$114,"(計画)")</f>
        <v>0</v>
      </c>
      <c r="AY115" s="269">
        <f t="shared" si="363"/>
        <v>0</v>
      </c>
      <c r="AZ115" s="269">
        <f t="shared" si="363"/>
        <v>0</v>
      </c>
      <c r="BA115" s="270">
        <f t="shared" si="363"/>
        <v>0</v>
      </c>
      <c r="BB115" s="270">
        <f t="shared" si="363"/>
        <v>0</v>
      </c>
      <c r="BC115" s="269">
        <f t="shared" si="363"/>
        <v>0</v>
      </c>
      <c r="BD115" s="270">
        <f t="shared" si="363"/>
        <v>0</v>
      </c>
      <c r="BE115" s="273">
        <f t="shared" si="363"/>
        <v>0</v>
      </c>
      <c r="BF115" s="274">
        <f t="shared" si="363"/>
        <v>0</v>
      </c>
      <c r="BG115" s="151"/>
      <c r="BH115" s="270">
        <f t="shared" ref="BH115:BP115" si="364">SUMIFS(BH15:BH114,$E$15:$E$114,"(計画)")</f>
        <v>0</v>
      </c>
      <c r="BI115" s="269">
        <f t="shared" si="364"/>
        <v>0</v>
      </c>
      <c r="BJ115" s="269">
        <f t="shared" si="364"/>
        <v>0</v>
      </c>
      <c r="BK115" s="270">
        <f t="shared" si="364"/>
        <v>0</v>
      </c>
      <c r="BL115" s="270">
        <f t="shared" si="364"/>
        <v>0</v>
      </c>
      <c r="BM115" s="269">
        <f t="shared" si="364"/>
        <v>0</v>
      </c>
      <c r="BN115" s="270">
        <f t="shared" si="364"/>
        <v>0</v>
      </c>
      <c r="BO115" s="271">
        <f t="shared" si="364"/>
        <v>0</v>
      </c>
      <c r="BP115" s="274">
        <f t="shared" si="364"/>
        <v>0</v>
      </c>
      <c r="BQ115" s="151"/>
      <c r="BR115" s="270">
        <f t="shared" ref="BR115:BZ115" si="365">SUMIFS(BR15:BR114,$E$15:$E$114,"(計画)")</f>
        <v>0</v>
      </c>
      <c r="BS115" s="269">
        <f t="shared" si="365"/>
        <v>0</v>
      </c>
      <c r="BT115" s="269">
        <f t="shared" si="365"/>
        <v>0</v>
      </c>
      <c r="BU115" s="270">
        <f t="shared" si="365"/>
        <v>0</v>
      </c>
      <c r="BV115" s="270">
        <f t="shared" si="365"/>
        <v>0</v>
      </c>
      <c r="BW115" s="269">
        <f t="shared" si="365"/>
        <v>0</v>
      </c>
      <c r="BX115" s="270">
        <f t="shared" si="365"/>
        <v>0</v>
      </c>
      <c r="BY115" s="271">
        <f t="shared" si="365"/>
        <v>0</v>
      </c>
      <c r="BZ115" s="274">
        <f t="shared" si="365"/>
        <v>0</v>
      </c>
      <c r="CA115" s="151"/>
      <c r="CB115" s="270">
        <f t="shared" ref="CB115:CP115" si="366">SUMIFS(CB15:CB114,$E$15:$E$114,"(計画)")</f>
        <v>0</v>
      </c>
      <c r="CC115" s="269">
        <f t="shared" si="366"/>
        <v>0</v>
      </c>
      <c r="CD115" s="269">
        <f t="shared" si="366"/>
        <v>0</v>
      </c>
      <c r="CE115" s="270">
        <f t="shared" si="366"/>
        <v>0</v>
      </c>
      <c r="CF115" s="270">
        <f t="shared" si="366"/>
        <v>0</v>
      </c>
      <c r="CG115" s="269">
        <f t="shared" si="366"/>
        <v>0</v>
      </c>
      <c r="CH115" s="270">
        <f t="shared" si="366"/>
        <v>0</v>
      </c>
      <c r="CI115" s="273">
        <f t="shared" si="366"/>
        <v>0</v>
      </c>
      <c r="CJ115" s="274">
        <f t="shared" si="366"/>
        <v>0</v>
      </c>
      <c r="CK115" s="269">
        <f t="shared" si="366"/>
        <v>0</v>
      </c>
      <c r="CL115" s="269">
        <f t="shared" si="366"/>
        <v>0</v>
      </c>
      <c r="CM115" s="270">
        <f t="shared" si="366"/>
        <v>0</v>
      </c>
      <c r="CN115" s="269">
        <f t="shared" si="366"/>
        <v>0</v>
      </c>
      <c r="CO115" s="275">
        <f t="shared" si="366"/>
        <v>0</v>
      </c>
      <c r="CP115" s="274">
        <f t="shared" si="366"/>
        <v>0</v>
      </c>
      <c r="CQ115" s="151"/>
      <c r="CR115" s="269">
        <f t="shared" ref="CR115:CZ115" si="367">SUMIFS(CR15:CR114,$E$15:$E$114,"(計画)")</f>
        <v>0</v>
      </c>
      <c r="CS115" s="269">
        <f t="shared" si="367"/>
        <v>0</v>
      </c>
      <c r="CT115" s="269">
        <f t="shared" si="367"/>
        <v>0</v>
      </c>
      <c r="CU115" s="270">
        <f t="shared" si="367"/>
        <v>0</v>
      </c>
      <c r="CV115" s="269">
        <f t="shared" si="367"/>
        <v>0</v>
      </c>
      <c r="CW115" s="269">
        <f t="shared" si="367"/>
        <v>0</v>
      </c>
      <c r="CX115" s="270">
        <f t="shared" si="367"/>
        <v>0</v>
      </c>
      <c r="CY115" s="271">
        <f t="shared" si="367"/>
        <v>0</v>
      </c>
      <c r="CZ115" s="274">
        <f t="shared" si="367"/>
        <v>0</v>
      </c>
      <c r="DA115" s="151"/>
      <c r="DB115" s="269">
        <f t="shared" ref="DB115:DJ115" si="368">SUMIFS(DB15:DB114,$E$15:$E$114,"(計画)")</f>
        <v>0</v>
      </c>
      <c r="DC115" s="269">
        <f t="shared" si="368"/>
        <v>0</v>
      </c>
      <c r="DD115" s="269">
        <f t="shared" si="368"/>
        <v>0</v>
      </c>
      <c r="DE115" s="270">
        <f t="shared" si="368"/>
        <v>0</v>
      </c>
      <c r="DF115" s="270">
        <f t="shared" si="368"/>
        <v>0</v>
      </c>
      <c r="DG115" s="269">
        <f t="shared" si="368"/>
        <v>0</v>
      </c>
      <c r="DH115" s="270">
        <f t="shared" si="368"/>
        <v>0</v>
      </c>
      <c r="DI115" s="273">
        <f t="shared" si="368"/>
        <v>0</v>
      </c>
      <c r="DJ115" s="274">
        <f t="shared" si="368"/>
        <v>0</v>
      </c>
      <c r="DK115" s="151"/>
      <c r="DL115" s="269">
        <f t="shared" ref="DL115:DT115" si="369">SUMIFS(DL15:DL114,$E$15:$E$114,"(計画)")</f>
        <v>0</v>
      </c>
      <c r="DM115" s="269">
        <f t="shared" si="369"/>
        <v>0</v>
      </c>
      <c r="DN115" s="269">
        <f t="shared" si="369"/>
        <v>0</v>
      </c>
      <c r="DO115" s="270">
        <f t="shared" si="369"/>
        <v>0</v>
      </c>
      <c r="DP115" s="270">
        <f t="shared" si="369"/>
        <v>0</v>
      </c>
      <c r="DQ115" s="269">
        <f t="shared" si="369"/>
        <v>0</v>
      </c>
      <c r="DR115" s="270">
        <f t="shared" si="369"/>
        <v>0</v>
      </c>
      <c r="DS115" s="271">
        <f t="shared" si="369"/>
        <v>0</v>
      </c>
      <c r="DT115" s="274">
        <f t="shared" si="369"/>
        <v>0</v>
      </c>
      <c r="DU115" s="151"/>
      <c r="DV115" s="269">
        <f t="shared" ref="DV115:ED115" si="370">SUMIFS(DV15:DV114,$E$15:$E$114,"(計画)")</f>
        <v>0</v>
      </c>
      <c r="DW115" s="269">
        <f t="shared" si="370"/>
        <v>0</v>
      </c>
      <c r="DX115" s="269">
        <f t="shared" si="370"/>
        <v>0</v>
      </c>
      <c r="DY115" s="270">
        <f t="shared" si="370"/>
        <v>0</v>
      </c>
      <c r="DZ115" s="270">
        <f t="shared" si="370"/>
        <v>0</v>
      </c>
      <c r="EA115" s="269">
        <f t="shared" si="370"/>
        <v>0</v>
      </c>
      <c r="EB115" s="270">
        <f t="shared" si="370"/>
        <v>0</v>
      </c>
      <c r="EC115" s="271">
        <f t="shared" si="370"/>
        <v>0</v>
      </c>
      <c r="ED115" s="274">
        <f t="shared" si="370"/>
        <v>0</v>
      </c>
      <c r="EE115" s="151"/>
      <c r="EF115" s="269">
        <f t="shared" ref="EF115:EY115" si="371">SUMIFS(EF15:EF114,$E$15:$E$114,"(計画)")</f>
        <v>0</v>
      </c>
      <c r="EG115" s="269">
        <f t="shared" si="371"/>
        <v>0</v>
      </c>
      <c r="EH115" s="269">
        <f t="shared" si="371"/>
        <v>0</v>
      </c>
      <c r="EI115" s="270">
        <f t="shared" si="371"/>
        <v>0</v>
      </c>
      <c r="EJ115" s="270">
        <f t="shared" si="371"/>
        <v>0</v>
      </c>
      <c r="EK115" s="269">
        <f t="shared" si="371"/>
        <v>0</v>
      </c>
      <c r="EL115" s="270">
        <f t="shared" si="371"/>
        <v>0</v>
      </c>
      <c r="EM115" s="273">
        <f t="shared" si="371"/>
        <v>0</v>
      </c>
      <c r="EN115" s="274">
        <f t="shared" si="371"/>
        <v>0</v>
      </c>
      <c r="EO115" s="270">
        <f t="shared" si="371"/>
        <v>0</v>
      </c>
      <c r="EP115" s="270">
        <f t="shared" si="371"/>
        <v>0</v>
      </c>
      <c r="EQ115" s="270">
        <f t="shared" si="371"/>
        <v>0</v>
      </c>
      <c r="ER115" s="270">
        <f t="shared" si="371"/>
        <v>0</v>
      </c>
      <c r="ES115" s="271">
        <f t="shared" si="371"/>
        <v>0</v>
      </c>
      <c r="ET115" s="274">
        <f t="shared" si="371"/>
        <v>0</v>
      </c>
      <c r="EU115" s="273">
        <f t="shared" si="371"/>
        <v>0</v>
      </c>
      <c r="EV115" s="270">
        <f t="shared" si="371"/>
        <v>0</v>
      </c>
      <c r="EW115" s="270">
        <f t="shared" si="371"/>
        <v>0</v>
      </c>
      <c r="EX115" s="269">
        <f t="shared" si="371"/>
        <v>0</v>
      </c>
      <c r="EY115" s="275">
        <f t="shared" si="371"/>
        <v>0</v>
      </c>
      <c r="EZ115" s="274"/>
      <c r="FA115" s="270">
        <f t="shared" ref="FA115:GL115" si="372">SUMIFS(FA15:FA114,$E$15:$E$114,"(計画)")</f>
        <v>0</v>
      </c>
      <c r="FB115" s="270">
        <f t="shared" si="372"/>
        <v>0</v>
      </c>
      <c r="FC115" s="270">
        <f t="shared" si="372"/>
        <v>0</v>
      </c>
      <c r="FD115" s="270">
        <f t="shared" si="372"/>
        <v>0</v>
      </c>
      <c r="FE115" s="270">
        <f t="shared" si="372"/>
        <v>0</v>
      </c>
      <c r="FF115" s="271">
        <f t="shared" si="372"/>
        <v>0</v>
      </c>
      <c r="FG115" s="296">
        <f t="shared" si="372"/>
        <v>0</v>
      </c>
      <c r="FH115" s="270">
        <f t="shared" si="372"/>
        <v>0</v>
      </c>
      <c r="FI115" s="270">
        <f t="shared" si="372"/>
        <v>0</v>
      </c>
      <c r="FJ115" s="275">
        <f t="shared" si="372"/>
        <v>0</v>
      </c>
      <c r="FK115" s="294">
        <f t="shared" si="372"/>
        <v>0</v>
      </c>
      <c r="FL115" s="295">
        <f t="shared" si="372"/>
        <v>0</v>
      </c>
      <c r="FM115" s="289">
        <f t="shared" si="372"/>
        <v>0</v>
      </c>
      <c r="FN115" s="345">
        <f t="shared" si="372"/>
        <v>0</v>
      </c>
      <c r="FO115" s="291">
        <f t="shared" si="372"/>
        <v>0</v>
      </c>
      <c r="FP115" s="292">
        <f t="shared" si="372"/>
        <v>0</v>
      </c>
      <c r="FQ115" s="345">
        <f t="shared" si="372"/>
        <v>0</v>
      </c>
      <c r="FR115" s="295">
        <f t="shared" si="372"/>
        <v>0</v>
      </c>
      <c r="FS115" s="289">
        <f t="shared" si="372"/>
        <v>0</v>
      </c>
      <c r="FT115" s="290">
        <f t="shared" si="372"/>
        <v>0</v>
      </c>
      <c r="FU115" s="291">
        <f t="shared" si="372"/>
        <v>0</v>
      </c>
      <c r="FV115" s="292">
        <f t="shared" si="372"/>
        <v>0</v>
      </c>
      <c r="FW115" s="289">
        <f t="shared" si="372"/>
        <v>0</v>
      </c>
      <c r="FX115" s="290">
        <f t="shared" si="372"/>
        <v>0</v>
      </c>
      <c r="FY115" s="345">
        <f t="shared" si="372"/>
        <v>0</v>
      </c>
      <c r="FZ115" s="295">
        <f t="shared" si="372"/>
        <v>0</v>
      </c>
      <c r="GA115" s="289">
        <f t="shared" si="372"/>
        <v>0</v>
      </c>
      <c r="GB115" s="290">
        <f t="shared" si="372"/>
        <v>0</v>
      </c>
      <c r="GC115" s="345">
        <f t="shared" si="372"/>
        <v>0</v>
      </c>
      <c r="GD115" s="295">
        <f t="shared" si="372"/>
        <v>0</v>
      </c>
      <c r="GE115" s="289">
        <f t="shared" si="372"/>
        <v>0</v>
      </c>
      <c r="GF115" s="292">
        <f t="shared" si="372"/>
        <v>0</v>
      </c>
      <c r="GG115" s="358">
        <f t="shared" si="372"/>
        <v>0</v>
      </c>
      <c r="GH115" s="292">
        <f t="shared" si="372"/>
        <v>0</v>
      </c>
      <c r="GI115" s="291">
        <f t="shared" si="372"/>
        <v>0</v>
      </c>
      <c r="GJ115" s="295">
        <f t="shared" si="372"/>
        <v>0</v>
      </c>
      <c r="GK115" s="289">
        <f t="shared" si="372"/>
        <v>0</v>
      </c>
      <c r="GL115" s="293">
        <f t="shared" si="372"/>
        <v>0</v>
      </c>
      <c r="GM115" s="150"/>
    </row>
    <row r="116" spans="1:195" s="142" customFormat="1" ht="20.100000000000001" customHeight="1" thickBot="1">
      <c r="A116" s="141"/>
      <c r="B116" s="141"/>
      <c r="C116" s="169"/>
      <c r="D116" s="382"/>
      <c r="E116" s="208" t="s">
        <v>135</v>
      </c>
      <c r="F116" s="209"/>
      <c r="G116" s="298"/>
      <c r="H116" s="153"/>
      <c r="I116" s="488"/>
      <c r="J116" s="727"/>
      <c r="K116" s="728"/>
      <c r="L116" s="728"/>
      <c r="M116" s="789"/>
      <c r="N116" s="451"/>
      <c r="O116" s="241"/>
      <c r="P116" s="156"/>
      <c r="Q116" s="154"/>
      <c r="R116" s="429">
        <f t="shared" ref="R116" si="373">SUMIFS(R15:R114,$E$15:$E$114,"実績")</f>
        <v>0</v>
      </c>
      <c r="S116" s="158"/>
      <c r="T116" s="158">
        <f t="shared" ref="T116:AA116" si="374">SUMIFS(T15:T114,$E$15:$E$114,"実績")</f>
        <v>0</v>
      </c>
      <c r="U116" s="159">
        <f t="shared" si="374"/>
        <v>0</v>
      </c>
      <c r="V116" s="158">
        <f t="shared" si="374"/>
        <v>0</v>
      </c>
      <c r="W116" s="159">
        <f t="shared" si="374"/>
        <v>0</v>
      </c>
      <c r="X116" s="159">
        <f t="shared" si="374"/>
        <v>0</v>
      </c>
      <c r="Y116" s="159">
        <f t="shared" si="374"/>
        <v>0</v>
      </c>
      <c r="Z116" s="159">
        <f t="shared" si="374"/>
        <v>0</v>
      </c>
      <c r="AA116" s="160">
        <f t="shared" si="374"/>
        <v>0</v>
      </c>
      <c r="AB116" s="157"/>
      <c r="AC116" s="158"/>
      <c r="AD116" s="159">
        <f t="shared" ref="AD116:AL116" si="375">SUMIFS(AD15:AD114,$E$15:$E$114,"実績")</f>
        <v>0</v>
      </c>
      <c r="AE116" s="160">
        <f t="shared" si="375"/>
        <v>0</v>
      </c>
      <c r="AF116" s="159">
        <f t="shared" si="375"/>
        <v>0</v>
      </c>
      <c r="AG116" s="159">
        <f t="shared" si="375"/>
        <v>0</v>
      </c>
      <c r="AH116" s="159">
        <f t="shared" si="375"/>
        <v>0</v>
      </c>
      <c r="AI116" s="159">
        <f t="shared" si="375"/>
        <v>0</v>
      </c>
      <c r="AJ116" s="159">
        <f t="shared" si="375"/>
        <v>0</v>
      </c>
      <c r="AK116" s="155">
        <f t="shared" si="375"/>
        <v>0</v>
      </c>
      <c r="AL116" s="160">
        <f t="shared" si="375"/>
        <v>0</v>
      </c>
      <c r="AM116" s="158"/>
      <c r="AN116" s="159">
        <f t="shared" ref="AN116:AV116" si="376">SUMIFS(AN15:AN114,$E$15:$E$114,"実績")</f>
        <v>0</v>
      </c>
      <c r="AO116" s="160">
        <f t="shared" si="376"/>
        <v>0</v>
      </c>
      <c r="AP116" s="159">
        <f t="shared" si="376"/>
        <v>0</v>
      </c>
      <c r="AQ116" s="159">
        <f t="shared" si="376"/>
        <v>0</v>
      </c>
      <c r="AR116" s="159">
        <f t="shared" si="376"/>
        <v>0</v>
      </c>
      <c r="AS116" s="159">
        <f t="shared" si="376"/>
        <v>0</v>
      </c>
      <c r="AT116" s="159">
        <f t="shared" si="376"/>
        <v>0</v>
      </c>
      <c r="AU116" s="155">
        <f t="shared" si="376"/>
        <v>0</v>
      </c>
      <c r="AV116" s="157">
        <f t="shared" si="376"/>
        <v>0</v>
      </c>
      <c r="AW116" s="158"/>
      <c r="AX116" s="159">
        <f t="shared" ref="AX116:BF116" si="377">SUMIFS(AX15:AX114,$E$15:$E$114,"実績")</f>
        <v>0</v>
      </c>
      <c r="AY116" s="159">
        <f t="shared" si="377"/>
        <v>0</v>
      </c>
      <c r="AZ116" s="159">
        <f t="shared" si="377"/>
        <v>0</v>
      </c>
      <c r="BA116" s="159">
        <f t="shared" si="377"/>
        <v>0</v>
      </c>
      <c r="BB116" s="159">
        <f t="shared" si="377"/>
        <v>0</v>
      </c>
      <c r="BC116" s="159">
        <f t="shared" si="377"/>
        <v>0</v>
      </c>
      <c r="BD116" s="159">
        <f t="shared" si="377"/>
        <v>0</v>
      </c>
      <c r="BE116" s="160">
        <f t="shared" si="377"/>
        <v>0</v>
      </c>
      <c r="BF116" s="157">
        <f t="shared" si="377"/>
        <v>0</v>
      </c>
      <c r="BG116" s="158"/>
      <c r="BH116" s="159">
        <f t="shared" ref="BH116:BP116" si="378">SUMIFS(BH15:BH114,$E$15:$E$114,"実績")</f>
        <v>0</v>
      </c>
      <c r="BI116" s="159">
        <f t="shared" si="378"/>
        <v>0</v>
      </c>
      <c r="BJ116" s="159">
        <f t="shared" si="378"/>
        <v>0</v>
      </c>
      <c r="BK116" s="159">
        <f t="shared" si="378"/>
        <v>0</v>
      </c>
      <c r="BL116" s="159">
        <f t="shared" si="378"/>
        <v>0</v>
      </c>
      <c r="BM116" s="159">
        <f t="shared" si="378"/>
        <v>0</v>
      </c>
      <c r="BN116" s="159">
        <f t="shared" si="378"/>
        <v>0</v>
      </c>
      <c r="BO116" s="155">
        <f t="shared" si="378"/>
        <v>0</v>
      </c>
      <c r="BP116" s="157">
        <f t="shared" si="378"/>
        <v>0</v>
      </c>
      <c r="BQ116" s="158"/>
      <c r="BR116" s="159">
        <f t="shared" ref="BR116:BZ116" si="379">SUMIFS(BR15:BR114,$E$15:$E$114,"実績")</f>
        <v>0</v>
      </c>
      <c r="BS116" s="159">
        <f t="shared" si="379"/>
        <v>0</v>
      </c>
      <c r="BT116" s="159">
        <f t="shared" si="379"/>
        <v>0</v>
      </c>
      <c r="BU116" s="159">
        <f t="shared" si="379"/>
        <v>0</v>
      </c>
      <c r="BV116" s="159">
        <f t="shared" si="379"/>
        <v>0</v>
      </c>
      <c r="BW116" s="159">
        <f t="shared" si="379"/>
        <v>0</v>
      </c>
      <c r="BX116" s="159">
        <f t="shared" si="379"/>
        <v>0</v>
      </c>
      <c r="BY116" s="155">
        <f t="shared" si="379"/>
        <v>0</v>
      </c>
      <c r="BZ116" s="157">
        <f t="shared" si="379"/>
        <v>0</v>
      </c>
      <c r="CA116" s="158"/>
      <c r="CB116" s="159">
        <f t="shared" ref="CB116:CP116" si="380">SUMIFS(CB15:CB114,$E$15:$E$114,"実績")</f>
        <v>0</v>
      </c>
      <c r="CC116" s="159">
        <f t="shared" si="380"/>
        <v>0</v>
      </c>
      <c r="CD116" s="159">
        <f t="shared" si="380"/>
        <v>0</v>
      </c>
      <c r="CE116" s="159">
        <f t="shared" si="380"/>
        <v>0</v>
      </c>
      <c r="CF116" s="159">
        <f t="shared" si="380"/>
        <v>0</v>
      </c>
      <c r="CG116" s="159">
        <f t="shared" si="380"/>
        <v>0</v>
      </c>
      <c r="CH116" s="159">
        <f t="shared" si="380"/>
        <v>0</v>
      </c>
      <c r="CI116" s="160">
        <f t="shared" si="380"/>
        <v>0</v>
      </c>
      <c r="CJ116" s="157">
        <f t="shared" si="380"/>
        <v>0</v>
      </c>
      <c r="CK116" s="159">
        <f t="shared" si="380"/>
        <v>0</v>
      </c>
      <c r="CL116" s="159">
        <f t="shared" si="380"/>
        <v>0</v>
      </c>
      <c r="CM116" s="159">
        <f t="shared" si="380"/>
        <v>0</v>
      </c>
      <c r="CN116" s="159">
        <f t="shared" si="380"/>
        <v>0</v>
      </c>
      <c r="CO116" s="155">
        <f t="shared" si="380"/>
        <v>0</v>
      </c>
      <c r="CP116" s="157">
        <f t="shared" si="380"/>
        <v>0</v>
      </c>
      <c r="CQ116" s="158"/>
      <c r="CR116" s="159">
        <f t="shared" ref="CR116:CZ116" si="381">SUMIFS(CR15:CR114,$E$15:$E$114,"実績")</f>
        <v>0</v>
      </c>
      <c r="CS116" s="159">
        <f t="shared" si="381"/>
        <v>0</v>
      </c>
      <c r="CT116" s="159">
        <f t="shared" si="381"/>
        <v>0</v>
      </c>
      <c r="CU116" s="159">
        <f t="shared" si="381"/>
        <v>0</v>
      </c>
      <c r="CV116" s="159">
        <f t="shared" si="381"/>
        <v>0</v>
      </c>
      <c r="CW116" s="159">
        <f t="shared" si="381"/>
        <v>0</v>
      </c>
      <c r="CX116" s="159">
        <f t="shared" si="381"/>
        <v>0</v>
      </c>
      <c r="CY116" s="155">
        <f t="shared" si="381"/>
        <v>0</v>
      </c>
      <c r="CZ116" s="157">
        <f t="shared" si="381"/>
        <v>0</v>
      </c>
      <c r="DA116" s="158"/>
      <c r="DB116" s="159">
        <f t="shared" ref="DB116:DJ116" si="382">SUMIFS(DB15:DB114,$E$15:$E$114,"実績")</f>
        <v>0</v>
      </c>
      <c r="DC116" s="159">
        <f t="shared" si="382"/>
        <v>0</v>
      </c>
      <c r="DD116" s="159">
        <f t="shared" si="382"/>
        <v>0</v>
      </c>
      <c r="DE116" s="159">
        <f t="shared" si="382"/>
        <v>0</v>
      </c>
      <c r="DF116" s="159">
        <f t="shared" si="382"/>
        <v>0</v>
      </c>
      <c r="DG116" s="159">
        <f t="shared" si="382"/>
        <v>0</v>
      </c>
      <c r="DH116" s="159">
        <f t="shared" si="382"/>
        <v>0</v>
      </c>
      <c r="DI116" s="160">
        <f t="shared" si="382"/>
        <v>0</v>
      </c>
      <c r="DJ116" s="157">
        <f t="shared" si="382"/>
        <v>0</v>
      </c>
      <c r="DK116" s="158"/>
      <c r="DL116" s="159">
        <f t="shared" ref="DL116:DT116" si="383">SUMIFS(DL15:DL114,$E$15:$E$114,"実績")</f>
        <v>0</v>
      </c>
      <c r="DM116" s="159">
        <f t="shared" si="383"/>
        <v>0</v>
      </c>
      <c r="DN116" s="159">
        <f t="shared" si="383"/>
        <v>0</v>
      </c>
      <c r="DO116" s="159">
        <f t="shared" si="383"/>
        <v>0</v>
      </c>
      <c r="DP116" s="159">
        <f t="shared" si="383"/>
        <v>0</v>
      </c>
      <c r="DQ116" s="159">
        <f t="shared" si="383"/>
        <v>0</v>
      </c>
      <c r="DR116" s="159">
        <f t="shared" si="383"/>
        <v>0</v>
      </c>
      <c r="DS116" s="155">
        <f t="shared" si="383"/>
        <v>0</v>
      </c>
      <c r="DT116" s="157">
        <f t="shared" si="383"/>
        <v>0</v>
      </c>
      <c r="DU116" s="158"/>
      <c r="DV116" s="159">
        <f t="shared" ref="DV116:ED116" si="384">SUMIFS(DV15:DV114,$E$15:$E$114,"実績")</f>
        <v>0</v>
      </c>
      <c r="DW116" s="159">
        <f t="shared" si="384"/>
        <v>0</v>
      </c>
      <c r="DX116" s="159">
        <f t="shared" si="384"/>
        <v>0</v>
      </c>
      <c r="DY116" s="159">
        <f t="shared" si="384"/>
        <v>0</v>
      </c>
      <c r="DZ116" s="159">
        <f t="shared" si="384"/>
        <v>0</v>
      </c>
      <c r="EA116" s="159">
        <f t="shared" si="384"/>
        <v>0</v>
      </c>
      <c r="EB116" s="159">
        <f t="shared" si="384"/>
        <v>0</v>
      </c>
      <c r="EC116" s="155">
        <f t="shared" si="384"/>
        <v>0</v>
      </c>
      <c r="ED116" s="157">
        <f t="shared" si="384"/>
        <v>0</v>
      </c>
      <c r="EE116" s="158"/>
      <c r="EF116" s="159">
        <f t="shared" ref="EF116:EY116" si="385">SUMIFS(EF15:EF114,$E$15:$E$114,"実績")</f>
        <v>0</v>
      </c>
      <c r="EG116" s="159">
        <f t="shared" si="385"/>
        <v>0</v>
      </c>
      <c r="EH116" s="159">
        <f t="shared" si="385"/>
        <v>0</v>
      </c>
      <c r="EI116" s="159">
        <f t="shared" si="385"/>
        <v>0</v>
      </c>
      <c r="EJ116" s="159">
        <f t="shared" si="385"/>
        <v>0</v>
      </c>
      <c r="EK116" s="159">
        <f t="shared" si="385"/>
        <v>0</v>
      </c>
      <c r="EL116" s="159">
        <f t="shared" si="385"/>
        <v>0</v>
      </c>
      <c r="EM116" s="160">
        <f t="shared" si="385"/>
        <v>0</v>
      </c>
      <c r="EN116" s="157">
        <f t="shared" si="385"/>
        <v>0</v>
      </c>
      <c r="EO116" s="159">
        <f t="shared" si="385"/>
        <v>0</v>
      </c>
      <c r="EP116" s="159">
        <f t="shared" si="385"/>
        <v>0</v>
      </c>
      <c r="EQ116" s="159">
        <f t="shared" si="385"/>
        <v>0</v>
      </c>
      <c r="ER116" s="159">
        <f t="shared" si="385"/>
        <v>0</v>
      </c>
      <c r="ES116" s="155">
        <f t="shared" si="385"/>
        <v>0</v>
      </c>
      <c r="ET116" s="157">
        <f t="shared" si="385"/>
        <v>0</v>
      </c>
      <c r="EU116" s="160">
        <f t="shared" si="385"/>
        <v>0</v>
      </c>
      <c r="EV116" s="159">
        <f t="shared" si="385"/>
        <v>0</v>
      </c>
      <c r="EW116" s="159">
        <f t="shared" si="385"/>
        <v>0</v>
      </c>
      <c r="EX116" s="159">
        <f t="shared" si="385"/>
        <v>0</v>
      </c>
      <c r="EY116" s="155">
        <f t="shared" si="385"/>
        <v>0</v>
      </c>
      <c r="EZ116" s="157"/>
      <c r="FA116" s="159">
        <f t="shared" ref="FA116:GL116" si="386">SUMIFS(FA15:FA114,$E$15:$E$114,"実績")</f>
        <v>0</v>
      </c>
      <c r="FB116" s="159">
        <f t="shared" si="386"/>
        <v>0</v>
      </c>
      <c r="FC116" s="159">
        <f t="shared" si="386"/>
        <v>0</v>
      </c>
      <c r="FD116" s="159">
        <f t="shared" si="386"/>
        <v>0</v>
      </c>
      <c r="FE116" s="159">
        <f t="shared" si="386"/>
        <v>0</v>
      </c>
      <c r="FF116" s="155">
        <f t="shared" si="386"/>
        <v>0</v>
      </c>
      <c r="FG116" s="157">
        <f t="shared" si="386"/>
        <v>0</v>
      </c>
      <c r="FH116" s="159">
        <f t="shared" si="386"/>
        <v>0</v>
      </c>
      <c r="FI116" s="159">
        <f t="shared" si="386"/>
        <v>0</v>
      </c>
      <c r="FJ116" s="155">
        <f t="shared" si="386"/>
        <v>0</v>
      </c>
      <c r="FK116" s="161">
        <f t="shared" si="386"/>
        <v>0</v>
      </c>
      <c r="FL116" s="162">
        <f t="shared" si="386"/>
        <v>0</v>
      </c>
      <c r="FM116" s="163">
        <f t="shared" si="386"/>
        <v>0</v>
      </c>
      <c r="FN116" s="346">
        <f t="shared" si="386"/>
        <v>0</v>
      </c>
      <c r="FO116" s="165">
        <f t="shared" si="386"/>
        <v>0</v>
      </c>
      <c r="FP116" s="166">
        <f t="shared" si="386"/>
        <v>0</v>
      </c>
      <c r="FQ116" s="346">
        <f t="shared" si="386"/>
        <v>0</v>
      </c>
      <c r="FR116" s="162">
        <f t="shared" si="386"/>
        <v>0</v>
      </c>
      <c r="FS116" s="163">
        <f t="shared" si="386"/>
        <v>0</v>
      </c>
      <c r="FT116" s="164">
        <f t="shared" si="386"/>
        <v>0</v>
      </c>
      <c r="FU116" s="165">
        <f t="shared" si="386"/>
        <v>0</v>
      </c>
      <c r="FV116" s="166">
        <f t="shared" si="386"/>
        <v>0</v>
      </c>
      <c r="FW116" s="163">
        <f t="shared" si="386"/>
        <v>0</v>
      </c>
      <c r="FX116" s="164">
        <f t="shared" si="386"/>
        <v>0</v>
      </c>
      <c r="FY116" s="346">
        <f t="shared" si="386"/>
        <v>0</v>
      </c>
      <c r="FZ116" s="162">
        <f t="shared" si="386"/>
        <v>0</v>
      </c>
      <c r="GA116" s="163">
        <f t="shared" si="386"/>
        <v>0</v>
      </c>
      <c r="GB116" s="164">
        <f t="shared" si="386"/>
        <v>0</v>
      </c>
      <c r="GC116" s="346">
        <f t="shared" si="386"/>
        <v>0</v>
      </c>
      <c r="GD116" s="162">
        <f t="shared" si="386"/>
        <v>0</v>
      </c>
      <c r="GE116" s="163">
        <f t="shared" si="386"/>
        <v>0</v>
      </c>
      <c r="GF116" s="166">
        <f t="shared" si="386"/>
        <v>0</v>
      </c>
      <c r="GG116" s="359">
        <f t="shared" si="386"/>
        <v>0</v>
      </c>
      <c r="GH116" s="166">
        <f t="shared" si="386"/>
        <v>0</v>
      </c>
      <c r="GI116" s="165">
        <f t="shared" si="386"/>
        <v>0</v>
      </c>
      <c r="GJ116" s="162">
        <f t="shared" si="386"/>
        <v>0</v>
      </c>
      <c r="GK116" s="163">
        <f t="shared" si="386"/>
        <v>0</v>
      </c>
      <c r="GL116" s="167">
        <f t="shared" si="386"/>
        <v>0</v>
      </c>
      <c r="GM116" s="168"/>
    </row>
    <row r="117" spans="1:195" s="142" customFormat="1" ht="18" customHeight="1">
      <c r="A117" s="141"/>
      <c r="B117" s="141"/>
      <c r="D117" s="142" t="s">
        <v>230</v>
      </c>
      <c r="E117" s="141"/>
      <c r="G117" s="141"/>
      <c r="J117" s="141"/>
      <c r="L117" s="141"/>
      <c r="M117" s="141"/>
      <c r="O117" s="143"/>
      <c r="T117" s="141"/>
      <c r="U117" s="143"/>
      <c r="V117" s="143"/>
      <c r="W117" s="141"/>
      <c r="X117" s="141"/>
      <c r="Y117" s="141"/>
      <c r="Z117" s="141"/>
      <c r="AA117" s="141"/>
      <c r="AB117" s="141"/>
      <c r="AD117" s="143"/>
      <c r="AE117" s="143"/>
      <c r="AF117" s="143"/>
      <c r="AG117" s="141"/>
      <c r="AH117" s="141"/>
      <c r="AI117" s="141"/>
      <c r="AJ117" s="141"/>
      <c r="AK117" s="141"/>
      <c r="AL117" s="141"/>
      <c r="AN117" s="143"/>
      <c r="AO117" s="143"/>
      <c r="AP117" s="143"/>
      <c r="AQ117" s="141"/>
      <c r="AR117" s="141"/>
      <c r="AS117" s="141"/>
      <c r="AT117" s="141"/>
      <c r="AU117" s="141"/>
      <c r="AV117" s="141"/>
      <c r="AX117" s="143"/>
      <c r="AY117" s="143"/>
      <c r="AZ117" s="143"/>
      <c r="BA117" s="141"/>
      <c r="BB117" s="141"/>
      <c r="BC117" s="141"/>
      <c r="BD117" s="141"/>
      <c r="BE117" s="141"/>
      <c r="BF117" s="141"/>
      <c r="BH117" s="143"/>
      <c r="BI117" s="143"/>
      <c r="BJ117" s="143"/>
      <c r="BK117" s="141"/>
      <c r="BL117" s="141"/>
      <c r="BM117" s="141"/>
      <c r="BN117" s="141"/>
      <c r="BO117" s="141"/>
      <c r="BP117" s="141"/>
      <c r="BR117" s="143"/>
      <c r="BS117" s="143"/>
      <c r="BT117" s="143"/>
      <c r="BU117" s="141"/>
      <c r="BV117" s="141"/>
      <c r="BW117" s="141"/>
      <c r="BX117" s="141"/>
      <c r="BY117" s="141"/>
      <c r="BZ117" s="141"/>
      <c r="CB117" s="143"/>
      <c r="CC117" s="143"/>
      <c r="CD117" s="143"/>
      <c r="CE117" s="141"/>
      <c r="CF117" s="141"/>
      <c r="CG117" s="141"/>
      <c r="CH117" s="141"/>
      <c r="CI117" s="141"/>
      <c r="CJ117" s="143"/>
      <c r="CK117" s="143"/>
      <c r="CL117" s="141"/>
      <c r="CM117" s="141"/>
      <c r="CN117" s="141"/>
      <c r="CO117" s="141"/>
      <c r="CP117" s="141"/>
      <c r="CR117" s="143"/>
      <c r="CS117" s="143"/>
      <c r="CT117" s="143"/>
      <c r="CZ117" s="141"/>
      <c r="DB117" s="143"/>
      <c r="DC117" s="143"/>
      <c r="DD117" s="143"/>
      <c r="DJ117" s="141"/>
      <c r="DL117" s="143"/>
      <c r="DM117" s="143"/>
      <c r="DN117" s="143"/>
      <c r="DT117" s="141"/>
      <c r="DV117" s="143"/>
      <c r="DW117" s="143"/>
      <c r="DX117" s="143"/>
      <c r="ED117" s="141"/>
      <c r="EF117" s="143"/>
      <c r="EG117" s="143"/>
      <c r="EH117" s="143"/>
      <c r="EN117" s="143"/>
      <c r="EO117" s="143"/>
      <c r="ET117" s="143"/>
      <c r="EU117" s="143"/>
      <c r="FA117" s="143"/>
      <c r="FB117" s="143"/>
    </row>
    <row r="118" spans="1:195" s="142" customFormat="1" ht="18" customHeight="1">
      <c r="A118" s="141"/>
      <c r="B118" s="141"/>
      <c r="C118" s="141"/>
      <c r="E118" s="141"/>
      <c r="G118" s="472" t="s">
        <v>292</v>
      </c>
      <c r="H118" s="144"/>
      <c r="J118" s="141"/>
      <c r="L118" s="141"/>
      <c r="N118" s="141"/>
      <c r="O118" s="141"/>
      <c r="T118" s="141"/>
      <c r="U118" s="141"/>
      <c r="V118" s="141"/>
      <c r="W118" s="145"/>
      <c r="X118" s="143"/>
      <c r="Y118" s="143"/>
      <c r="Z118" s="145"/>
      <c r="AA118" s="143"/>
      <c r="AC118" s="143"/>
      <c r="AD118" s="141"/>
      <c r="AE118" s="141"/>
      <c r="AF118" s="141"/>
      <c r="AG118" s="145"/>
      <c r="AH118" s="145"/>
      <c r="AI118" s="145"/>
      <c r="AJ118" s="145"/>
      <c r="AK118" s="143"/>
      <c r="AM118" s="143"/>
      <c r="AN118" s="141"/>
      <c r="AO118" s="141"/>
      <c r="AP118" s="141"/>
      <c r="AQ118" s="145"/>
      <c r="AR118" s="145"/>
      <c r="AS118" s="143"/>
      <c r="AT118" s="145"/>
      <c r="AU118" s="143"/>
      <c r="AV118" s="143"/>
      <c r="AW118" s="143"/>
      <c r="AX118" s="141"/>
      <c r="AY118" s="141"/>
      <c r="AZ118" s="141"/>
      <c r="BA118" s="145"/>
      <c r="BB118" s="145"/>
      <c r="BC118" s="143"/>
      <c r="BD118" s="145"/>
      <c r="BE118" s="143"/>
      <c r="BF118" s="143"/>
      <c r="BG118" s="143"/>
      <c r="BH118" s="141"/>
      <c r="BI118" s="141"/>
      <c r="BJ118" s="141"/>
      <c r="BK118" s="145"/>
      <c r="BL118" s="145"/>
      <c r="BM118" s="143"/>
      <c r="BN118" s="145"/>
      <c r="BO118" s="143"/>
      <c r="BP118" s="143"/>
      <c r="BQ118" s="143"/>
      <c r="BR118" s="141"/>
      <c r="BS118" s="141"/>
      <c r="BT118" s="141"/>
      <c r="BU118" s="145"/>
      <c r="BV118" s="145"/>
      <c r="BW118" s="143"/>
      <c r="BX118" s="145"/>
      <c r="BY118" s="143"/>
      <c r="BZ118" s="143"/>
      <c r="CA118" s="143"/>
      <c r="CB118" s="141"/>
      <c r="CC118" s="141"/>
      <c r="CD118" s="141"/>
      <c r="CE118" s="145"/>
      <c r="CF118" s="145"/>
      <c r="CG118" s="143"/>
      <c r="CH118" s="146"/>
      <c r="CI118" s="141"/>
      <c r="CJ118" s="141"/>
      <c r="CK118" s="141"/>
      <c r="CL118" s="145"/>
      <c r="CM118" s="143"/>
      <c r="CN118" s="146"/>
      <c r="CO118" s="141"/>
      <c r="CP118" s="143"/>
      <c r="CR118" s="141"/>
      <c r="CS118" s="141"/>
      <c r="CT118" s="141"/>
      <c r="CZ118" s="143"/>
      <c r="DB118" s="141"/>
      <c r="DC118" s="141"/>
      <c r="DD118" s="141"/>
      <c r="DJ118" s="143"/>
      <c r="DL118" s="141"/>
      <c r="DM118" s="141"/>
      <c r="DN118" s="141"/>
      <c r="DT118" s="143"/>
      <c r="DV118" s="141"/>
      <c r="DW118" s="141"/>
      <c r="DX118" s="141"/>
      <c r="ED118" s="143"/>
      <c r="EF118" s="141"/>
      <c r="EG118" s="141"/>
      <c r="EH118" s="141"/>
      <c r="EN118" s="141"/>
      <c r="EO118" s="141"/>
      <c r="ET118" s="141"/>
      <c r="EU118" s="141"/>
      <c r="FA118" s="141"/>
      <c r="FB118" s="141"/>
    </row>
    <row r="119" spans="1:195" s="142" customFormat="1" ht="18" customHeight="1">
      <c r="B119" s="141"/>
      <c r="C119" s="141"/>
      <c r="E119" s="141"/>
      <c r="G119" s="472" t="s">
        <v>291</v>
      </c>
      <c r="J119" s="141"/>
      <c r="L119" s="141"/>
      <c r="N119" s="141"/>
      <c r="O119" s="141"/>
      <c r="T119" s="141"/>
    </row>
    <row r="120" spans="1:195" s="142" customFormat="1" ht="18" customHeight="1">
      <c r="B120" s="32"/>
      <c r="E120" s="141"/>
      <c r="I120" s="31"/>
      <c r="J120" s="141"/>
      <c r="L120" s="141"/>
      <c r="N120" s="141"/>
      <c r="O120" s="141"/>
      <c r="R120" s="31"/>
      <c r="T120" s="141"/>
      <c r="AB120" s="31"/>
      <c r="AL120" s="31"/>
    </row>
  </sheetData>
  <mergeCells count="951">
    <mergeCell ref="I103:I104"/>
    <mergeCell ref="I105:I106"/>
    <mergeCell ref="I107:I108"/>
    <mergeCell ref="I109:I110"/>
    <mergeCell ref="I111:I112"/>
    <mergeCell ref="I113:I114"/>
    <mergeCell ref="I85:I86"/>
    <mergeCell ref="I87:I88"/>
    <mergeCell ref="I89:I90"/>
    <mergeCell ref="I91:I92"/>
    <mergeCell ref="I93:I94"/>
    <mergeCell ref="I95:I96"/>
    <mergeCell ref="I97:I98"/>
    <mergeCell ref="I99:I100"/>
    <mergeCell ref="I101:I102"/>
    <mergeCell ref="I67:I68"/>
    <mergeCell ref="I69:I70"/>
    <mergeCell ref="I71:I72"/>
    <mergeCell ref="I73:I74"/>
    <mergeCell ref="I75:I76"/>
    <mergeCell ref="I77:I78"/>
    <mergeCell ref="I79:I80"/>
    <mergeCell ref="I81:I82"/>
    <mergeCell ref="I83:I84"/>
    <mergeCell ref="I49:I50"/>
    <mergeCell ref="I51:I52"/>
    <mergeCell ref="I53:I54"/>
    <mergeCell ref="I55:I56"/>
    <mergeCell ref="I57:I58"/>
    <mergeCell ref="I59:I60"/>
    <mergeCell ref="I61:I62"/>
    <mergeCell ref="I63:I64"/>
    <mergeCell ref="I65:I66"/>
    <mergeCell ref="I31:I32"/>
    <mergeCell ref="I33:I34"/>
    <mergeCell ref="I35:I36"/>
    <mergeCell ref="I37:I38"/>
    <mergeCell ref="I39:I40"/>
    <mergeCell ref="I41:I42"/>
    <mergeCell ref="I43:I44"/>
    <mergeCell ref="I45:I46"/>
    <mergeCell ref="I47:I48"/>
    <mergeCell ref="I9:I14"/>
    <mergeCell ref="I15:I16"/>
    <mergeCell ref="I17:I18"/>
    <mergeCell ref="I19:I20"/>
    <mergeCell ref="I21:I22"/>
    <mergeCell ref="I23:I24"/>
    <mergeCell ref="I25:I26"/>
    <mergeCell ref="I27:I28"/>
    <mergeCell ref="I29:I30"/>
    <mergeCell ref="G6:J6"/>
    <mergeCell ref="G7:J7"/>
    <mergeCell ref="C6:F6"/>
    <mergeCell ref="C7:F7"/>
    <mergeCell ref="GM109:GM110"/>
    <mergeCell ref="GM111:GM112"/>
    <mergeCell ref="GM113:GM114"/>
    <mergeCell ref="GM91:GM92"/>
    <mergeCell ref="GM93:GM94"/>
    <mergeCell ref="GM95:GM96"/>
    <mergeCell ref="GM97:GM98"/>
    <mergeCell ref="GM99:GM100"/>
    <mergeCell ref="GM101:GM102"/>
    <mergeCell ref="GM103:GM104"/>
    <mergeCell ref="GM105:GM106"/>
    <mergeCell ref="GM107:GM108"/>
    <mergeCell ref="GM73:GM74"/>
    <mergeCell ref="GM75:GM76"/>
    <mergeCell ref="GM77:GM78"/>
    <mergeCell ref="GM79:GM80"/>
    <mergeCell ref="GM81:GM82"/>
    <mergeCell ref="GM83:GM84"/>
    <mergeCell ref="GM85:GM86"/>
    <mergeCell ref="GM87:GM88"/>
    <mergeCell ref="GM47:GM48"/>
    <mergeCell ref="GM49:GM50"/>
    <mergeCell ref="GM51:GM52"/>
    <mergeCell ref="GM53:GM54"/>
    <mergeCell ref="GM89:GM90"/>
    <mergeCell ref="GM55:GM56"/>
    <mergeCell ref="GM57:GM58"/>
    <mergeCell ref="GM59:GM60"/>
    <mergeCell ref="GM61:GM62"/>
    <mergeCell ref="GM63:GM64"/>
    <mergeCell ref="GM65:GM66"/>
    <mergeCell ref="GM67:GM68"/>
    <mergeCell ref="GM69:GM70"/>
    <mergeCell ref="GM71:GM72"/>
    <mergeCell ref="D99:D100"/>
    <mergeCell ref="D101:D102"/>
    <mergeCell ref="D103:D104"/>
    <mergeCell ref="D105:D106"/>
    <mergeCell ref="D107:D108"/>
    <mergeCell ref="D109:D110"/>
    <mergeCell ref="D111:D112"/>
    <mergeCell ref="D113:D114"/>
    <mergeCell ref="GM15:GM16"/>
    <mergeCell ref="GM17:GM18"/>
    <mergeCell ref="GM19:GM20"/>
    <mergeCell ref="GM21:GM22"/>
    <mergeCell ref="GM23:GM24"/>
    <mergeCell ref="GM25:GM26"/>
    <mergeCell ref="GM27:GM28"/>
    <mergeCell ref="GM29:GM30"/>
    <mergeCell ref="GM31:GM32"/>
    <mergeCell ref="GM33:GM34"/>
    <mergeCell ref="GM35:GM36"/>
    <mergeCell ref="GM37:GM38"/>
    <mergeCell ref="GM39:GM40"/>
    <mergeCell ref="GM41:GM42"/>
    <mergeCell ref="GM43:GM44"/>
    <mergeCell ref="GM45:GM46"/>
    <mergeCell ref="D81:D82"/>
    <mergeCell ref="D83:D84"/>
    <mergeCell ref="D85:D86"/>
    <mergeCell ref="D87:D88"/>
    <mergeCell ref="D89:D90"/>
    <mergeCell ref="D91:D92"/>
    <mergeCell ref="D93:D94"/>
    <mergeCell ref="D95:D96"/>
    <mergeCell ref="D97:D98"/>
    <mergeCell ref="D63:D64"/>
    <mergeCell ref="D65:D66"/>
    <mergeCell ref="D67:D68"/>
    <mergeCell ref="D69:D70"/>
    <mergeCell ref="D71:D72"/>
    <mergeCell ref="D73:D74"/>
    <mergeCell ref="D75:D76"/>
    <mergeCell ref="D77:D78"/>
    <mergeCell ref="D79:D80"/>
    <mergeCell ref="D47:D48"/>
    <mergeCell ref="D49:D50"/>
    <mergeCell ref="D51:D52"/>
    <mergeCell ref="F61:F62"/>
    <mergeCell ref="D53:D54"/>
    <mergeCell ref="D55:D56"/>
    <mergeCell ref="D57:D58"/>
    <mergeCell ref="D59:D60"/>
    <mergeCell ref="D61:D62"/>
    <mergeCell ref="D29:D30"/>
    <mergeCell ref="D31:D32"/>
    <mergeCell ref="D33:D34"/>
    <mergeCell ref="D35:D36"/>
    <mergeCell ref="D37:D38"/>
    <mergeCell ref="D39:D40"/>
    <mergeCell ref="D41:D42"/>
    <mergeCell ref="D43:D44"/>
    <mergeCell ref="D45:D46"/>
    <mergeCell ref="F105:F106"/>
    <mergeCell ref="F107:F108"/>
    <mergeCell ref="F109:F110"/>
    <mergeCell ref="F111:F112"/>
    <mergeCell ref="F113:F114"/>
    <mergeCell ref="F79:F80"/>
    <mergeCell ref="F81:F82"/>
    <mergeCell ref="F83:F84"/>
    <mergeCell ref="F85:F86"/>
    <mergeCell ref="F87:F88"/>
    <mergeCell ref="F89:F90"/>
    <mergeCell ref="F91:F92"/>
    <mergeCell ref="F93:F94"/>
    <mergeCell ref="F95:F96"/>
    <mergeCell ref="F97:F98"/>
    <mergeCell ref="F99:F100"/>
    <mergeCell ref="F101:F102"/>
    <mergeCell ref="F103:F104"/>
    <mergeCell ref="F63:F64"/>
    <mergeCell ref="F65:F66"/>
    <mergeCell ref="F67:F68"/>
    <mergeCell ref="F69:F70"/>
    <mergeCell ref="F71:F72"/>
    <mergeCell ref="F73:F74"/>
    <mergeCell ref="F75:F76"/>
    <mergeCell ref="F77:F78"/>
    <mergeCell ref="F43:F44"/>
    <mergeCell ref="F45:F46"/>
    <mergeCell ref="F47:F48"/>
    <mergeCell ref="F49:F50"/>
    <mergeCell ref="F51:F52"/>
    <mergeCell ref="F53:F54"/>
    <mergeCell ref="F55:F56"/>
    <mergeCell ref="F57:F58"/>
    <mergeCell ref="F59:F60"/>
    <mergeCell ref="A87:A88"/>
    <mergeCell ref="A53:A54"/>
    <mergeCell ref="A55:A56"/>
    <mergeCell ref="A57:A58"/>
    <mergeCell ref="A59:A60"/>
    <mergeCell ref="A61:A62"/>
    <mergeCell ref="A63:A64"/>
    <mergeCell ref="A65:A66"/>
    <mergeCell ref="A67:A68"/>
    <mergeCell ref="A69:A70"/>
    <mergeCell ref="A47:A48"/>
    <mergeCell ref="A49:A50"/>
    <mergeCell ref="A51:A52"/>
    <mergeCell ref="A71:A72"/>
    <mergeCell ref="A73:A74"/>
    <mergeCell ref="A75:A76"/>
    <mergeCell ref="A111:A112"/>
    <mergeCell ref="A113:A114"/>
    <mergeCell ref="A89:A90"/>
    <mergeCell ref="A91:A92"/>
    <mergeCell ref="A93:A94"/>
    <mergeCell ref="A95:A96"/>
    <mergeCell ref="A97:A98"/>
    <mergeCell ref="A99:A100"/>
    <mergeCell ref="A101:A102"/>
    <mergeCell ref="A103:A104"/>
    <mergeCell ref="A107:A108"/>
    <mergeCell ref="A109:A110"/>
    <mergeCell ref="A105:A106"/>
    <mergeCell ref="A77:A78"/>
    <mergeCell ref="A79:A80"/>
    <mergeCell ref="A81:A82"/>
    <mergeCell ref="A83:A84"/>
    <mergeCell ref="A85:A86"/>
    <mergeCell ref="C105:C106"/>
    <mergeCell ref="C107:C108"/>
    <mergeCell ref="C109:C110"/>
    <mergeCell ref="C111:C112"/>
    <mergeCell ref="C113:C114"/>
    <mergeCell ref="A15:A16"/>
    <mergeCell ref="A17:A18"/>
    <mergeCell ref="A19:A20"/>
    <mergeCell ref="A21:A22"/>
    <mergeCell ref="A23:A24"/>
    <mergeCell ref="A25:A26"/>
    <mergeCell ref="A27:A28"/>
    <mergeCell ref="A29:A30"/>
    <mergeCell ref="A31:A32"/>
    <mergeCell ref="A33:A34"/>
    <mergeCell ref="A35:A36"/>
    <mergeCell ref="A37:A38"/>
    <mergeCell ref="A39:A40"/>
    <mergeCell ref="A41:A42"/>
    <mergeCell ref="A43:A44"/>
    <mergeCell ref="A45:A46"/>
    <mergeCell ref="C87:C88"/>
    <mergeCell ref="C89:C90"/>
    <mergeCell ref="C91:C92"/>
    <mergeCell ref="C93:C94"/>
    <mergeCell ref="C95:C96"/>
    <mergeCell ref="C97:C98"/>
    <mergeCell ref="C99:C100"/>
    <mergeCell ref="C101:C102"/>
    <mergeCell ref="C103:C104"/>
    <mergeCell ref="C69:C70"/>
    <mergeCell ref="C71:C72"/>
    <mergeCell ref="C73:C74"/>
    <mergeCell ref="C75:C76"/>
    <mergeCell ref="C77:C78"/>
    <mergeCell ref="C79:C80"/>
    <mergeCell ref="C81:C82"/>
    <mergeCell ref="C83:C84"/>
    <mergeCell ref="C85:C86"/>
    <mergeCell ref="C51:C52"/>
    <mergeCell ref="C53:C54"/>
    <mergeCell ref="C55:C56"/>
    <mergeCell ref="C57:C58"/>
    <mergeCell ref="C59:C60"/>
    <mergeCell ref="C61:C62"/>
    <mergeCell ref="C63:C64"/>
    <mergeCell ref="C65:C66"/>
    <mergeCell ref="C67:C68"/>
    <mergeCell ref="C33:C34"/>
    <mergeCell ref="C35:C36"/>
    <mergeCell ref="C37:C38"/>
    <mergeCell ref="C39:C40"/>
    <mergeCell ref="C41:C42"/>
    <mergeCell ref="C43:C44"/>
    <mergeCell ref="C45:C46"/>
    <mergeCell ref="C47:C48"/>
    <mergeCell ref="C49:C50"/>
    <mergeCell ref="C15:C16"/>
    <mergeCell ref="C17:C18"/>
    <mergeCell ref="C19:C20"/>
    <mergeCell ref="C21:C22"/>
    <mergeCell ref="C23:C24"/>
    <mergeCell ref="C25:C26"/>
    <mergeCell ref="C27:C28"/>
    <mergeCell ref="C29:C30"/>
    <mergeCell ref="C31:C32"/>
    <mergeCell ref="D11:D14"/>
    <mergeCell ref="F15:F16"/>
    <mergeCell ref="F17:F18"/>
    <mergeCell ref="F19:F20"/>
    <mergeCell ref="F21:F22"/>
    <mergeCell ref="F23:F24"/>
    <mergeCell ref="F25:F26"/>
    <mergeCell ref="F27:F28"/>
    <mergeCell ref="D15:D16"/>
    <mergeCell ref="D17:D18"/>
    <mergeCell ref="D19:D20"/>
    <mergeCell ref="D21:D22"/>
    <mergeCell ref="D23:D24"/>
    <mergeCell ref="D25:D26"/>
    <mergeCell ref="D27:D28"/>
    <mergeCell ref="F29:F30"/>
    <mergeCell ref="F31:F32"/>
    <mergeCell ref="F33:F34"/>
    <mergeCell ref="F35:F36"/>
    <mergeCell ref="F37:F38"/>
    <mergeCell ref="F39:F40"/>
    <mergeCell ref="F41:F42"/>
    <mergeCell ref="AC12:AC13"/>
    <mergeCell ref="AE12:AE13"/>
    <mergeCell ref="H15:H16"/>
    <mergeCell ref="H17:H18"/>
    <mergeCell ref="H19:H20"/>
    <mergeCell ref="H21:H22"/>
    <mergeCell ref="H23:H24"/>
    <mergeCell ref="H25:H26"/>
    <mergeCell ref="H27:H28"/>
    <mergeCell ref="H29:H30"/>
    <mergeCell ref="H31:H32"/>
    <mergeCell ref="H33:H34"/>
    <mergeCell ref="H35:H36"/>
    <mergeCell ref="G39:G40"/>
    <mergeCell ref="G41:G42"/>
    <mergeCell ref="H37:H38"/>
    <mergeCell ref="G15:G16"/>
    <mergeCell ref="FB12:FB13"/>
    <mergeCell ref="FA12:FA14"/>
    <mergeCell ref="CJ10:CO11"/>
    <mergeCell ref="BQ12:BQ13"/>
    <mergeCell ref="ET12:ET14"/>
    <mergeCell ref="EU12:EU13"/>
    <mergeCell ref="DN12:DP12"/>
    <mergeCell ref="DQ12:DS12"/>
    <mergeCell ref="DA12:DA13"/>
    <mergeCell ref="BS12:BS13"/>
    <mergeCell ref="CJ12:CJ14"/>
    <mergeCell ref="CK12:CK13"/>
    <mergeCell ref="BT12:BV12"/>
    <mergeCell ref="BW12:BY12"/>
    <mergeCell ref="CD12:CF12"/>
    <mergeCell ref="CG12:CI12"/>
    <mergeCell ref="CM12:CO12"/>
    <mergeCell ref="GI11:GJ12"/>
    <mergeCell ref="FK10:GJ10"/>
    <mergeCell ref="FM11:FN12"/>
    <mergeCell ref="GK10:GL12"/>
    <mergeCell ref="FO11:FP12"/>
    <mergeCell ref="GC11:GD12"/>
    <mergeCell ref="GE11:GF12"/>
    <mergeCell ref="FQ11:FR12"/>
    <mergeCell ref="FS11:FT12"/>
    <mergeCell ref="FU11:FV12"/>
    <mergeCell ref="FW11:FX12"/>
    <mergeCell ref="FY11:FZ12"/>
    <mergeCell ref="GA11:GB12"/>
    <mergeCell ref="GM9:GM14"/>
    <mergeCell ref="C9:C14"/>
    <mergeCell ref="FG9:FJ11"/>
    <mergeCell ref="EZ9:FF11"/>
    <mergeCell ref="FG12:FG13"/>
    <mergeCell ref="FH12:FJ12"/>
    <mergeCell ref="H9:H14"/>
    <mergeCell ref="J9:K9"/>
    <mergeCell ref="FC12:FC13"/>
    <mergeCell ref="FD12:FF12"/>
    <mergeCell ref="AN12:AN14"/>
    <mergeCell ref="CB12:CB14"/>
    <mergeCell ref="G9:G14"/>
    <mergeCell ref="J10:J14"/>
    <mergeCell ref="K10:K14"/>
    <mergeCell ref="L10:L14"/>
    <mergeCell ref="DW12:DW13"/>
    <mergeCell ref="EF12:EF14"/>
    <mergeCell ref="AO12:AO13"/>
    <mergeCell ref="P9:P14"/>
    <mergeCell ref="CC12:CC13"/>
    <mergeCell ref="GG11:GH12"/>
    <mergeCell ref="FK9:GL9"/>
    <mergeCell ref="FK11:FL12"/>
    <mergeCell ref="J116:M116"/>
    <mergeCell ref="L9:M9"/>
    <mergeCell ref="DU12:DU13"/>
    <mergeCell ref="EE12:EE13"/>
    <mergeCell ref="CR12:CR14"/>
    <mergeCell ref="CS12:CS13"/>
    <mergeCell ref="CQ12:CQ13"/>
    <mergeCell ref="DK12:DK13"/>
    <mergeCell ref="DB12:DB14"/>
    <mergeCell ref="BG12:BG13"/>
    <mergeCell ref="AM12:AM13"/>
    <mergeCell ref="AW12:AW13"/>
    <mergeCell ref="V12:X12"/>
    <mergeCell ref="Y12:AA12"/>
    <mergeCell ref="AF12:AH12"/>
    <mergeCell ref="M10:M14"/>
    <mergeCell ref="AD12:AD14"/>
    <mergeCell ref="T12:T14"/>
    <mergeCell ref="U12:U13"/>
    <mergeCell ref="AI12:AK12"/>
    <mergeCell ref="CT12:CV12"/>
    <mergeCell ref="DV12:DV14"/>
    <mergeCell ref="AX12:AX14"/>
    <mergeCell ref="AY12:AY13"/>
    <mergeCell ref="A9:A14"/>
    <mergeCell ref="E9:F14"/>
    <mergeCell ref="EZ12:EZ13"/>
    <mergeCell ref="DX12:DZ12"/>
    <mergeCell ref="EA12:EC12"/>
    <mergeCell ref="EH12:EJ12"/>
    <mergeCell ref="EK12:EM12"/>
    <mergeCell ref="EQ12:ES12"/>
    <mergeCell ref="EG12:EG13"/>
    <mergeCell ref="EW12:EY12"/>
    <mergeCell ref="EP12:EP13"/>
    <mergeCell ref="EN12:EN14"/>
    <mergeCell ref="EO12:EO13"/>
    <mergeCell ref="BI12:BI13"/>
    <mergeCell ref="BR12:BR14"/>
    <mergeCell ref="ET9:EY11"/>
    <mergeCell ref="DL12:DL14"/>
    <mergeCell ref="DM12:DM13"/>
    <mergeCell ref="S12:S13"/>
    <mergeCell ref="Q9:Q10"/>
    <mergeCell ref="EV12:EV13"/>
    <mergeCell ref="EN10:ES11"/>
    <mergeCell ref="BC12:BE12"/>
    <mergeCell ref="D9:D10"/>
    <mergeCell ref="G17:G18"/>
    <mergeCell ref="G19:G20"/>
    <mergeCell ref="Q11:Q12"/>
    <mergeCell ref="Q13:Q14"/>
    <mergeCell ref="BH12:BH14"/>
    <mergeCell ref="BJ12:BL12"/>
    <mergeCell ref="BM12:BO12"/>
    <mergeCell ref="CW12:CY12"/>
    <mergeCell ref="CA12:CA13"/>
    <mergeCell ref="L15:L16"/>
    <mergeCell ref="O15:O16"/>
    <mergeCell ref="O17:O18"/>
    <mergeCell ref="O19:O20"/>
    <mergeCell ref="AP12:AR12"/>
    <mergeCell ref="AS12:AU12"/>
    <mergeCell ref="AZ12:BB12"/>
    <mergeCell ref="O10:O14"/>
    <mergeCell ref="AB12:AB13"/>
    <mergeCell ref="AL12:AL13"/>
    <mergeCell ref="AL10:AU11"/>
    <mergeCell ref="AB11:AK11"/>
    <mergeCell ref="R11:AA11"/>
    <mergeCell ref="N10:N14"/>
    <mergeCell ref="AV12:AV13"/>
    <mergeCell ref="G43:G44"/>
    <mergeCell ref="G45:G46"/>
    <mergeCell ref="G21:G22"/>
    <mergeCell ref="G23:G24"/>
    <mergeCell ref="G25:G26"/>
    <mergeCell ref="G27:G28"/>
    <mergeCell ref="G29:G30"/>
    <mergeCell ref="G31:G32"/>
    <mergeCell ref="G33:G34"/>
    <mergeCell ref="G35:G36"/>
    <mergeCell ref="G37:G38"/>
    <mergeCell ref="G47:G48"/>
    <mergeCell ref="G49:G50"/>
    <mergeCell ref="G51:G52"/>
    <mergeCell ref="G53:G54"/>
    <mergeCell ref="G55:G56"/>
    <mergeCell ref="G57:G58"/>
    <mergeCell ref="G59:G60"/>
    <mergeCell ref="G61:G62"/>
    <mergeCell ref="G63:G64"/>
    <mergeCell ref="G93:G94"/>
    <mergeCell ref="G95:G96"/>
    <mergeCell ref="G97:G98"/>
    <mergeCell ref="G99:G100"/>
    <mergeCell ref="G101:G102"/>
    <mergeCell ref="G103:G104"/>
    <mergeCell ref="G65:G66"/>
    <mergeCell ref="G67:G68"/>
    <mergeCell ref="G69:G70"/>
    <mergeCell ref="G71:G72"/>
    <mergeCell ref="G73:G74"/>
    <mergeCell ref="G75:G76"/>
    <mergeCell ref="G77:G78"/>
    <mergeCell ref="G79:G80"/>
    <mergeCell ref="G81:G82"/>
    <mergeCell ref="G113:G114"/>
    <mergeCell ref="H105:H106"/>
    <mergeCell ref="H107:H108"/>
    <mergeCell ref="H109:H110"/>
    <mergeCell ref="H111:H112"/>
    <mergeCell ref="H79:H80"/>
    <mergeCell ref="H81:H82"/>
    <mergeCell ref="H83:H84"/>
    <mergeCell ref="H85:H86"/>
    <mergeCell ref="H87:H88"/>
    <mergeCell ref="H89:H90"/>
    <mergeCell ref="H91:H92"/>
    <mergeCell ref="H93:H94"/>
    <mergeCell ref="H95:H96"/>
    <mergeCell ref="H113:H114"/>
    <mergeCell ref="G83:G84"/>
    <mergeCell ref="G85:G86"/>
    <mergeCell ref="G105:G106"/>
    <mergeCell ref="G107:G108"/>
    <mergeCell ref="G109:G110"/>
    <mergeCell ref="G111:G112"/>
    <mergeCell ref="G87:G88"/>
    <mergeCell ref="G89:G90"/>
    <mergeCell ref="G91:G92"/>
    <mergeCell ref="H39:H40"/>
    <mergeCell ref="H41:H42"/>
    <mergeCell ref="H43:H44"/>
    <mergeCell ref="H45:H46"/>
    <mergeCell ref="H47:H48"/>
    <mergeCell ref="H49:H50"/>
    <mergeCell ref="H51:H52"/>
    <mergeCell ref="H53:H54"/>
    <mergeCell ref="H55:H56"/>
    <mergeCell ref="H57:H58"/>
    <mergeCell ref="H59:H60"/>
    <mergeCell ref="H61:H62"/>
    <mergeCell ref="H63:H64"/>
    <mergeCell ref="H65:H66"/>
    <mergeCell ref="H67:H68"/>
    <mergeCell ref="H69:H70"/>
    <mergeCell ref="K15:K16"/>
    <mergeCell ref="K17:K18"/>
    <mergeCell ref="K19:K20"/>
    <mergeCell ref="K21:K22"/>
    <mergeCell ref="K23:K24"/>
    <mergeCell ref="K25:K26"/>
    <mergeCell ref="K27:K28"/>
    <mergeCell ref="K29:K30"/>
    <mergeCell ref="K31:K32"/>
    <mergeCell ref="K33:K34"/>
    <mergeCell ref="K35:K36"/>
    <mergeCell ref="K37:K38"/>
    <mergeCell ref="K39:K40"/>
    <mergeCell ref="K41:K42"/>
    <mergeCell ref="K43:K44"/>
    <mergeCell ref="K45:K46"/>
    <mergeCell ref="K47:K48"/>
    <mergeCell ref="K49:K50"/>
    <mergeCell ref="K51:K52"/>
    <mergeCell ref="H97:H98"/>
    <mergeCell ref="H99:H100"/>
    <mergeCell ref="H101:H102"/>
    <mergeCell ref="H103:H104"/>
    <mergeCell ref="K53:K54"/>
    <mergeCell ref="K55:K56"/>
    <mergeCell ref="K57:K58"/>
    <mergeCell ref="K59:K60"/>
    <mergeCell ref="K61:K62"/>
    <mergeCell ref="K63:K64"/>
    <mergeCell ref="K65:K66"/>
    <mergeCell ref="K67:K68"/>
    <mergeCell ref="K69:K70"/>
    <mergeCell ref="K71:K72"/>
    <mergeCell ref="K73:K74"/>
    <mergeCell ref="K75:K76"/>
    <mergeCell ref="K77:K78"/>
    <mergeCell ref="K79:K80"/>
    <mergeCell ref="K81:K82"/>
    <mergeCell ref="K83:K84"/>
    <mergeCell ref="K85:K86"/>
    <mergeCell ref="J61:J62"/>
    <mergeCell ref="M31:M32"/>
    <mergeCell ref="K87:K88"/>
    <mergeCell ref="J77:J78"/>
    <mergeCell ref="H77:H78"/>
    <mergeCell ref="H71:H72"/>
    <mergeCell ref="H73:H74"/>
    <mergeCell ref="H75:H76"/>
    <mergeCell ref="K113:K114"/>
    <mergeCell ref="K107:K108"/>
    <mergeCell ref="K109:K110"/>
    <mergeCell ref="K111:K112"/>
    <mergeCell ref="K89:K90"/>
    <mergeCell ref="K91:K92"/>
    <mergeCell ref="K93:K94"/>
    <mergeCell ref="K95:K96"/>
    <mergeCell ref="K97:K98"/>
    <mergeCell ref="K99:K100"/>
    <mergeCell ref="K101:K102"/>
    <mergeCell ref="K103:K104"/>
    <mergeCell ref="K105:K106"/>
    <mergeCell ref="J107:J108"/>
    <mergeCell ref="J109:J110"/>
    <mergeCell ref="J111:J112"/>
    <mergeCell ref="J113:J114"/>
    <mergeCell ref="M33:M34"/>
    <mergeCell ref="M35:M36"/>
    <mergeCell ref="M37:M38"/>
    <mergeCell ref="M39:M40"/>
    <mergeCell ref="M41:M42"/>
    <mergeCell ref="M43:M44"/>
    <mergeCell ref="M45:M46"/>
    <mergeCell ref="M47:M48"/>
    <mergeCell ref="M49:M50"/>
    <mergeCell ref="M111:M112"/>
    <mergeCell ref="M87:M88"/>
    <mergeCell ref="M89:M90"/>
    <mergeCell ref="M91:M92"/>
    <mergeCell ref="M93:M94"/>
    <mergeCell ref="M95:M96"/>
    <mergeCell ref="M97:M98"/>
    <mergeCell ref="M99:M100"/>
    <mergeCell ref="M101:M102"/>
    <mergeCell ref="M103:M104"/>
    <mergeCell ref="M113:M114"/>
    <mergeCell ref="P15:P16"/>
    <mergeCell ref="P17:P18"/>
    <mergeCell ref="P19:P20"/>
    <mergeCell ref="P21:P22"/>
    <mergeCell ref="P23:P24"/>
    <mergeCell ref="P25:P26"/>
    <mergeCell ref="P27:P28"/>
    <mergeCell ref="P29:P30"/>
    <mergeCell ref="P31:P32"/>
    <mergeCell ref="P33:P34"/>
    <mergeCell ref="P35:P36"/>
    <mergeCell ref="P37:P38"/>
    <mergeCell ref="P39:P40"/>
    <mergeCell ref="P41:P42"/>
    <mergeCell ref="P43:P44"/>
    <mergeCell ref="P45:P46"/>
    <mergeCell ref="P47:P48"/>
    <mergeCell ref="P49:P50"/>
    <mergeCell ref="P51:P52"/>
    <mergeCell ref="P53:P54"/>
    <mergeCell ref="P55:P56"/>
    <mergeCell ref="P57:P58"/>
    <mergeCell ref="P59:P60"/>
    <mergeCell ref="P61:P62"/>
    <mergeCell ref="P63:P64"/>
    <mergeCell ref="P65:P66"/>
    <mergeCell ref="P67:P68"/>
    <mergeCell ref="P69:P70"/>
    <mergeCell ref="P71:P72"/>
    <mergeCell ref="P73:P74"/>
    <mergeCell ref="P75:P76"/>
    <mergeCell ref="P77:P78"/>
    <mergeCell ref="P107:P108"/>
    <mergeCell ref="P109:P110"/>
    <mergeCell ref="P111:P112"/>
    <mergeCell ref="P79:P80"/>
    <mergeCell ref="P81:P82"/>
    <mergeCell ref="P83:P84"/>
    <mergeCell ref="P85:P86"/>
    <mergeCell ref="P87:P88"/>
    <mergeCell ref="P89:P90"/>
    <mergeCell ref="P91:P92"/>
    <mergeCell ref="P93:P94"/>
    <mergeCell ref="P95:P96"/>
    <mergeCell ref="P113:P114"/>
    <mergeCell ref="Q15:Q16"/>
    <mergeCell ref="Q17:Q18"/>
    <mergeCell ref="Q19:Q20"/>
    <mergeCell ref="Q21:Q22"/>
    <mergeCell ref="Q23:Q24"/>
    <mergeCell ref="Q25:Q26"/>
    <mergeCell ref="Q27:Q28"/>
    <mergeCell ref="Q29:Q30"/>
    <mergeCell ref="Q31:Q32"/>
    <mergeCell ref="Q33:Q34"/>
    <mergeCell ref="Q35:Q36"/>
    <mergeCell ref="Q37:Q38"/>
    <mergeCell ref="Q39:Q40"/>
    <mergeCell ref="Q41:Q42"/>
    <mergeCell ref="Q43:Q44"/>
    <mergeCell ref="Q45:Q46"/>
    <mergeCell ref="Q47:Q48"/>
    <mergeCell ref="Q49:Q50"/>
    <mergeCell ref="P97:P98"/>
    <mergeCell ref="P99:P100"/>
    <mergeCell ref="P101:P102"/>
    <mergeCell ref="P103:P104"/>
    <mergeCell ref="P105:P106"/>
    <mergeCell ref="Q51:Q52"/>
    <mergeCell ref="Q53:Q54"/>
    <mergeCell ref="Q55:Q56"/>
    <mergeCell ref="Q57:Q58"/>
    <mergeCell ref="Q59:Q60"/>
    <mergeCell ref="Q61:Q62"/>
    <mergeCell ref="Q63:Q64"/>
    <mergeCell ref="Q65:Q66"/>
    <mergeCell ref="Q67:Q68"/>
    <mergeCell ref="Q69:Q70"/>
    <mergeCell ref="Q71:Q72"/>
    <mergeCell ref="Q73:Q74"/>
    <mergeCell ref="Q75:Q76"/>
    <mergeCell ref="Q77:Q78"/>
    <mergeCell ref="Q79:Q80"/>
    <mergeCell ref="Q81:Q82"/>
    <mergeCell ref="Q83:Q84"/>
    <mergeCell ref="Q85:Q86"/>
    <mergeCell ref="Q105:Q106"/>
    <mergeCell ref="Q107:Q108"/>
    <mergeCell ref="Q109:Q110"/>
    <mergeCell ref="Q111:Q112"/>
    <mergeCell ref="Q87:Q88"/>
    <mergeCell ref="Q89:Q90"/>
    <mergeCell ref="Q91:Q92"/>
    <mergeCell ref="Q93:Q94"/>
    <mergeCell ref="Q95:Q96"/>
    <mergeCell ref="Q97:Q98"/>
    <mergeCell ref="Q99:Q100"/>
    <mergeCell ref="Q101:Q102"/>
    <mergeCell ref="Q103:Q104"/>
    <mergeCell ref="Q113:Q114"/>
    <mergeCell ref="J15:J16"/>
    <mergeCell ref="J17:J18"/>
    <mergeCell ref="J19:J20"/>
    <mergeCell ref="J21:J22"/>
    <mergeCell ref="J23:J24"/>
    <mergeCell ref="J25:J26"/>
    <mergeCell ref="J27:J28"/>
    <mergeCell ref="J29:J30"/>
    <mergeCell ref="J31:J32"/>
    <mergeCell ref="J33:J34"/>
    <mergeCell ref="J35:J36"/>
    <mergeCell ref="J37:J38"/>
    <mergeCell ref="J39:J40"/>
    <mergeCell ref="J41:J42"/>
    <mergeCell ref="J43:J44"/>
    <mergeCell ref="J45:J46"/>
    <mergeCell ref="J47:J48"/>
    <mergeCell ref="J49:J50"/>
    <mergeCell ref="J51:J52"/>
    <mergeCell ref="J53:J54"/>
    <mergeCell ref="J55:J56"/>
    <mergeCell ref="J57:J58"/>
    <mergeCell ref="J59:J60"/>
    <mergeCell ref="J63:J64"/>
    <mergeCell ref="J65:J66"/>
    <mergeCell ref="J67:J68"/>
    <mergeCell ref="J69:J70"/>
    <mergeCell ref="J71:J72"/>
    <mergeCell ref="J73:J74"/>
    <mergeCell ref="J75:J76"/>
    <mergeCell ref="J105:J106"/>
    <mergeCell ref="J79:J80"/>
    <mergeCell ref="J81:J82"/>
    <mergeCell ref="J83:J84"/>
    <mergeCell ref="J85:J86"/>
    <mergeCell ref="J87:J88"/>
    <mergeCell ref="J89:J90"/>
    <mergeCell ref="J91:J92"/>
    <mergeCell ref="J93:J94"/>
    <mergeCell ref="J95:J96"/>
    <mergeCell ref="J97:J98"/>
    <mergeCell ref="J99:J100"/>
    <mergeCell ref="J101:J102"/>
    <mergeCell ref="J103:J104"/>
    <mergeCell ref="O21:O22"/>
    <mergeCell ref="O23:O24"/>
    <mergeCell ref="O25:O26"/>
    <mergeCell ref="O27:O28"/>
    <mergeCell ref="O29:O30"/>
    <mergeCell ref="M15:M16"/>
    <mergeCell ref="M17:M18"/>
    <mergeCell ref="M19:M20"/>
    <mergeCell ref="M21:M22"/>
    <mergeCell ref="M23:M24"/>
    <mergeCell ref="M25:M26"/>
    <mergeCell ref="M27:M28"/>
    <mergeCell ref="M29:M30"/>
    <mergeCell ref="O31:O32"/>
    <mergeCell ref="O33:O34"/>
    <mergeCell ref="O35:O36"/>
    <mergeCell ref="O37:O38"/>
    <mergeCell ref="O39:O40"/>
    <mergeCell ref="O41:O42"/>
    <mergeCell ref="O43:O44"/>
    <mergeCell ref="O45:O46"/>
    <mergeCell ref="O47:O48"/>
    <mergeCell ref="M51:M52"/>
    <mergeCell ref="M53:M54"/>
    <mergeCell ref="M55:M56"/>
    <mergeCell ref="M57:M58"/>
    <mergeCell ref="M59:M60"/>
    <mergeCell ref="M61:M62"/>
    <mergeCell ref="M63:M64"/>
    <mergeCell ref="M65:M66"/>
    <mergeCell ref="M67:M68"/>
    <mergeCell ref="O49:O50"/>
    <mergeCell ref="O51:O52"/>
    <mergeCell ref="O53:O54"/>
    <mergeCell ref="O55:O56"/>
    <mergeCell ref="O57:O58"/>
    <mergeCell ref="O59:O60"/>
    <mergeCell ref="O61:O62"/>
    <mergeCell ref="O63:O64"/>
    <mergeCell ref="O65:O66"/>
    <mergeCell ref="M69:M70"/>
    <mergeCell ref="M71:M72"/>
    <mergeCell ref="M73:M74"/>
    <mergeCell ref="M75:M76"/>
    <mergeCell ref="M77:M78"/>
    <mergeCell ref="M79:M80"/>
    <mergeCell ref="M81:M82"/>
    <mergeCell ref="M83:M84"/>
    <mergeCell ref="O109:O110"/>
    <mergeCell ref="M85:M86"/>
    <mergeCell ref="O75:O76"/>
    <mergeCell ref="O77:O78"/>
    <mergeCell ref="O79:O80"/>
    <mergeCell ref="O81:O82"/>
    <mergeCell ref="O83:O84"/>
    <mergeCell ref="M105:M106"/>
    <mergeCell ref="M107:M108"/>
    <mergeCell ref="M109:M110"/>
    <mergeCell ref="O111:O112"/>
    <mergeCell ref="O85:O86"/>
    <mergeCell ref="O87:O88"/>
    <mergeCell ref="O89:O90"/>
    <mergeCell ref="O91:O92"/>
    <mergeCell ref="O93:O94"/>
    <mergeCell ref="O95:O96"/>
    <mergeCell ref="O97:O98"/>
    <mergeCell ref="O99:O100"/>
    <mergeCell ref="O101:O102"/>
    <mergeCell ref="O103:O104"/>
    <mergeCell ref="L77:L78"/>
    <mergeCell ref="O105:O106"/>
    <mergeCell ref="O107:O108"/>
    <mergeCell ref="L53:L54"/>
    <mergeCell ref="L55:L56"/>
    <mergeCell ref="L57:L58"/>
    <mergeCell ref="L59:L60"/>
    <mergeCell ref="L61:L62"/>
    <mergeCell ref="L63:L64"/>
    <mergeCell ref="L65:L66"/>
    <mergeCell ref="L67:L68"/>
    <mergeCell ref="L79:L80"/>
    <mergeCell ref="L81:L82"/>
    <mergeCell ref="L83:L84"/>
    <mergeCell ref="L85:L86"/>
    <mergeCell ref="L87:L88"/>
    <mergeCell ref="L89:L90"/>
    <mergeCell ref="L91:L92"/>
    <mergeCell ref="L93:L94"/>
    <mergeCell ref="L95:L96"/>
    <mergeCell ref="O67:O68"/>
    <mergeCell ref="O69:O70"/>
    <mergeCell ref="O71:O72"/>
    <mergeCell ref="O73:O74"/>
    <mergeCell ref="O113:O114"/>
    <mergeCell ref="L17:L18"/>
    <mergeCell ref="L19:L20"/>
    <mergeCell ref="L21:L22"/>
    <mergeCell ref="L23:L24"/>
    <mergeCell ref="L25:L26"/>
    <mergeCell ref="L27:L28"/>
    <mergeCell ref="L29:L30"/>
    <mergeCell ref="R12:R13"/>
    <mergeCell ref="L31:L32"/>
    <mergeCell ref="L33:L34"/>
    <mergeCell ref="L35:L36"/>
    <mergeCell ref="L37:L38"/>
    <mergeCell ref="L39:L40"/>
    <mergeCell ref="L41:L42"/>
    <mergeCell ref="L43:L44"/>
    <mergeCell ref="L45:L46"/>
    <mergeCell ref="L47:L48"/>
    <mergeCell ref="L49:L50"/>
    <mergeCell ref="L51:L52"/>
    <mergeCell ref="L69:L70"/>
    <mergeCell ref="L71:L72"/>
    <mergeCell ref="L73:L74"/>
    <mergeCell ref="L75:L76"/>
    <mergeCell ref="L113:L114"/>
    <mergeCell ref="L97:L98"/>
    <mergeCell ref="L99:L100"/>
    <mergeCell ref="L101:L102"/>
    <mergeCell ref="L103:L104"/>
    <mergeCell ref="L105:L106"/>
    <mergeCell ref="L107:L108"/>
    <mergeCell ref="L109:L110"/>
    <mergeCell ref="L111:L112"/>
    <mergeCell ref="AV11:BE11"/>
    <mergeCell ref="BF12:BF13"/>
    <mergeCell ref="BF11:BO11"/>
    <mergeCell ref="S10:AK10"/>
    <mergeCell ref="DT12:DT13"/>
    <mergeCell ref="DT11:EC11"/>
    <mergeCell ref="ED12:ED13"/>
    <mergeCell ref="ED11:EM11"/>
    <mergeCell ref="BP12:BP13"/>
    <mergeCell ref="BP11:BY11"/>
    <mergeCell ref="BZ12:BZ13"/>
    <mergeCell ref="BZ11:CI11"/>
    <mergeCell ref="CP12:CP13"/>
    <mergeCell ref="CP10:CY11"/>
    <mergeCell ref="CZ12:CZ13"/>
    <mergeCell ref="CZ10:DI11"/>
    <mergeCell ref="DJ12:DJ13"/>
    <mergeCell ref="DJ11:DS11"/>
    <mergeCell ref="DD12:DF12"/>
    <mergeCell ref="DG12:DI12"/>
    <mergeCell ref="DC12:DC13"/>
    <mergeCell ref="B9: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B69:B70"/>
    <mergeCell ref="B71:B72"/>
    <mergeCell ref="B73:B74"/>
    <mergeCell ref="B75:B76"/>
    <mergeCell ref="B77:B78"/>
    <mergeCell ref="B79:B80"/>
    <mergeCell ref="B81:B82"/>
    <mergeCell ref="B83:B84"/>
    <mergeCell ref="B103:B104"/>
    <mergeCell ref="B105:B106"/>
    <mergeCell ref="B107:B108"/>
    <mergeCell ref="B109:B110"/>
    <mergeCell ref="B111:B112"/>
    <mergeCell ref="B113:B114"/>
    <mergeCell ref="B85:B86"/>
    <mergeCell ref="B87:B88"/>
    <mergeCell ref="B89:B90"/>
    <mergeCell ref="B91:B92"/>
    <mergeCell ref="B93:B94"/>
    <mergeCell ref="B95:B96"/>
    <mergeCell ref="B97:B98"/>
    <mergeCell ref="B99:B100"/>
    <mergeCell ref="B101:B102"/>
  </mergeCells>
  <phoneticPr fontId="24"/>
  <conditionalFormatting sqref="N16 N115">
    <cfRule type="cellIs" dxfId="2" priority="137" operator="lessThan">
      <formula>$O$15</formula>
    </cfRule>
  </conditionalFormatting>
  <conditionalFormatting sqref="N17:N114">
    <cfRule type="cellIs" dxfId="1" priority="2" operator="lessThan">
      <formula>$O$15</formula>
    </cfRule>
  </conditionalFormatting>
  <conditionalFormatting sqref="N15">
    <cfRule type="cellIs" dxfId="0" priority="1" operator="lessThan">
      <formula>$O$15</formula>
    </cfRule>
  </conditionalFormatting>
  <pageMargins left="0.51181102362204722" right="0.31496062992125984" top="0.35433070866141736" bottom="0.15748031496062992" header="0.31496062992125984" footer="0.31496062992125984"/>
  <pageSetup paperSize="9" scale="45" fitToWidth="6" fitToHeight="0" pageOrder="overThenDown" orientation="landscape" r:id="rId1"/>
  <headerFooter>
    <oddFooter>&amp;P / &amp;N ページ</oddFooter>
  </headerFooter>
  <rowBreaks count="1" manualBreakCount="1">
    <brk id="64" min="2" max="182" man="1"/>
  </rowBreaks>
  <colBreaks count="6" manualBreakCount="6">
    <brk id="27" max="118" man="1"/>
    <brk id="67" max="118" man="1"/>
    <brk id="93" max="118" man="1"/>
    <brk id="123" max="118" man="1"/>
    <brk id="149" max="118" man="1"/>
    <brk id="176" max="118" man="1"/>
  </colBreaks>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5000000}">
          <x14:formula1>
            <xm:f>'リスト（けさない）'!$J$2:$J$4</xm:f>
          </x14:formula1>
          <xm:sqref>H111 H51 H23 H31 H27 H25 H109 H29 H43 H33 H37 H39 H41 H55 H47 H45 H49 H53 H65 H57 H59 H61 H63 H75 H67 H69 H71 H73 H85 H77 H79 H81 H83 H95 H87 H89 H91 H93 H105 H97 H99 H101 H103 H107 H35 H17:H21 H113</xm:sqref>
        </x14:dataValidation>
        <x14:dataValidation type="list" allowBlank="1" showInputMessage="1" showErrorMessage="1" prompt="（〇）" xr:uid="{2AD91B12-28FA-4394-B250-1D8CFDC78F8C}">
          <x14:formula1>
            <xm:f>'リスト（けさない）'!$J$2:$J$4</xm:f>
          </x14:formula1>
          <xm:sqref>H15:H16</xm:sqref>
        </x14:dataValidation>
        <x14:dataValidation type="list" allowBlank="1" showInputMessage="1" showErrorMessage="1" prompt="１．初年度_x000a__x000a_２．次年度" xr:uid="{643A2E39-CCD0-4055-B9F3-E1A0B6C1C982}">
          <x14:formula1>
            <xm:f>'リスト（けさない）'!$V$2:$V$6</xm:f>
          </x14:formula1>
          <xm:sqref>Q15:Q114</xm:sqref>
        </x14:dataValidation>
        <x14:dataValidation type="list" allowBlank="1" showInputMessage="1" showErrorMessage="1" xr:uid="{00000000-0002-0000-0100-000006000000}">
          <x14:formula1>
            <xm:f>'リスト（けさない）'!$L$2:$L$32</xm:f>
          </x14:formula1>
          <xm:sqref>J115</xm:sqref>
        </x14:dataValidation>
        <x14:dataValidation type="list" allowBlank="1" showInputMessage="1" showErrorMessage="1" prompt="１．りんご　　　　　　 ２．ぶどう_x000a_３．醸造用ぶどう　　４．なし_x000a_５．もも               ６．おうとう_x000a_７．くり                ８．うめ_x000a_９．すもも            10．プラム_x000a_11．ブルーン         12．ブルーベリー_x000a_13．ハスカップ" xr:uid="{0C9DEA3D-B2E1-414D-9BDC-B49C78DCF344}">
          <x14:formula1>
            <xm:f>'リスト（けさない）'!$L$2:$L$28</xm:f>
          </x14:formula1>
          <xm:sqref>J15:J114</xm:sqref>
        </x14:dataValidation>
        <x14:dataValidation type="list" allowBlank="1" showInputMessage="1" showErrorMessage="1" prompt="有" xr:uid="{B8B7F5C3-E833-424F-8F65-08AAC397DCFE}">
          <x14:formula1>
            <xm:f>'リスト（けさない）'!$H$22</xm:f>
          </x14:formula1>
          <xm:sqref>D15:D114</xm:sqref>
        </x14:dataValidation>
        <x14:dataValidation type="list" allowBlank="1" showInputMessage="1" showErrorMessage="1" prompt="１．計画申請_x000a_２．交付申請_x000a_３．変更申請_x000a_４．請求申請_x000a_５．事業中止_x000a_６．次年度繰越_x000a_７．前年度繰入" xr:uid="{3121058D-E44D-4527-A5FD-508C247B9A9C}">
          <x14:formula1>
            <xm:f>'リスト（けさない）'!$H$2:$H$16</xm:f>
          </x14:formula1>
          <xm:sqref>F15:F114</xm:sqref>
        </x14:dataValidation>
        <x14:dataValidation type="list" allowBlank="1" showInputMessage="1" showErrorMessage="1" prompt="１．課税事業者（一般課税）_x000a__x000a_２．課税事業者（簡易課税）_x000a__x000a_３．免税事業者" xr:uid="{AE810BDC-79BD-4D4C-ABF3-772FDF22DBF5}">
          <x14:formula1>
            <xm:f>'リスト（けさない）'!$T$2:$T$9</xm:f>
          </x14:formula1>
          <xm:sqref>P15:P114</xm:sqref>
        </x14:dataValidation>
        <x14:dataValidation type="list" allowBlank="1" showInputMessage="1" showErrorMessage="1" xr:uid="{00000000-0002-0000-0100-000007000000}">
          <x14:formula1>
            <xm:f>'リスト（けさない）'!$Q$2:$Q$29</xm:f>
          </x14:formula1>
          <xm:sqref>L15:L115</xm:sqref>
        </x14:dataValidation>
        <x14:dataValidation type="list" allowBlank="1" showInputMessage="1" showErrorMessage="1" xr:uid="{0FA69CB9-483D-41D6-9F6F-5FCA70BA783D}">
          <x14:formula1>
            <xm:f>'リスト（けさない）'!$B$2:$B$36</xm:f>
          </x14:formula1>
          <xm:sqref>I7</xm:sqref>
        </x14:dataValidation>
        <x14:dataValidation type="list" allowBlank="1" showInputMessage="1" showErrorMessage="1" prompt="A．加入_x000a__x000a_B．予定_x000a__x000a_C.　未加入" xr:uid="{0AA0FC93-F067-4B38-B62C-44BDA4AC6281}">
          <x14:formula1>
            <xm:f>'リスト（けさない）'!$J$8:$J$14</xm:f>
          </x14:formula1>
          <xm:sqref>I15:I114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B2:H15"/>
  <sheetViews>
    <sheetView workbookViewId="0">
      <selection activeCell="F12" sqref="F12:F13"/>
    </sheetView>
  </sheetViews>
  <sheetFormatPr defaultColWidth="9" defaultRowHeight="12"/>
  <cols>
    <col min="1" max="1" width="1.5" style="2" customWidth="1"/>
    <col min="2" max="3" width="9" style="2"/>
    <col min="4" max="4" width="12.125" style="2" customWidth="1"/>
    <col min="5" max="5" width="2.5" style="2" bestFit="1" customWidth="1"/>
    <col min="6" max="6" width="12.125" style="2" customWidth="1"/>
    <col min="7" max="7" width="2.5" style="2" bestFit="1" customWidth="1"/>
    <col min="8" max="8" width="80.625" style="2" customWidth="1"/>
    <col min="9" max="16384" width="9" style="2"/>
  </cols>
  <sheetData>
    <row r="2" spans="2:8">
      <c r="B2" s="1" t="s">
        <v>16</v>
      </c>
    </row>
    <row r="3" spans="2:8">
      <c r="B3" s="741" t="s">
        <v>17</v>
      </c>
      <c r="C3" s="741"/>
      <c r="D3" s="741"/>
      <c r="E3" s="741"/>
      <c r="F3" s="741"/>
      <c r="G3" s="741"/>
      <c r="H3" s="9" t="s">
        <v>24</v>
      </c>
    </row>
    <row r="4" spans="2:8" ht="18.75" customHeight="1">
      <c r="B4" s="741" t="s">
        <v>18</v>
      </c>
      <c r="C4" s="741"/>
      <c r="D4" s="741"/>
      <c r="E4" s="742" t="s">
        <v>2</v>
      </c>
      <c r="F4" s="633"/>
      <c r="G4" s="743"/>
      <c r="H4" s="414"/>
    </row>
    <row r="5" spans="2:8" ht="18.75" customHeight="1">
      <c r="B5" s="741"/>
      <c r="C5" s="741"/>
      <c r="D5" s="741"/>
      <c r="E5" s="744"/>
      <c r="F5" s="636"/>
      <c r="G5" s="745"/>
      <c r="H5" s="415"/>
    </row>
    <row r="6" spans="2:8" ht="18.75" customHeight="1">
      <c r="B6" s="741"/>
      <c r="C6" s="741"/>
      <c r="D6" s="741"/>
      <c r="E6" s="746" t="s">
        <v>10</v>
      </c>
      <c r="F6" s="562"/>
      <c r="G6" s="747"/>
      <c r="H6" s="416"/>
    </row>
    <row r="7" spans="2:8" ht="18.75" customHeight="1">
      <c r="B7" s="732" t="s">
        <v>19</v>
      </c>
      <c r="C7" s="733"/>
      <c r="D7" s="733"/>
      <c r="E7" s="733"/>
      <c r="F7" s="733"/>
      <c r="G7" s="734"/>
      <c r="H7" s="416"/>
    </row>
    <row r="8" spans="2:8" ht="18.75" customHeight="1">
      <c r="B8" s="735" t="s">
        <v>21</v>
      </c>
      <c r="C8" s="736"/>
      <c r="D8" s="737"/>
      <c r="E8" s="10" t="s">
        <v>26</v>
      </c>
      <c r="F8" s="413"/>
      <c r="G8" s="11" t="s">
        <v>28</v>
      </c>
      <c r="H8" s="416"/>
    </row>
    <row r="9" spans="2:8" ht="18.75" customHeight="1">
      <c r="B9" s="738"/>
      <c r="C9" s="739"/>
      <c r="D9" s="740"/>
      <c r="E9" s="10" t="s">
        <v>26</v>
      </c>
      <c r="F9" s="413"/>
      <c r="G9" s="11" t="s">
        <v>28</v>
      </c>
      <c r="H9" s="416"/>
    </row>
    <row r="10" spans="2:8" ht="18.75" customHeight="1">
      <c r="B10" s="732" t="s">
        <v>20</v>
      </c>
      <c r="C10" s="733"/>
      <c r="D10" s="733"/>
      <c r="E10" s="733"/>
      <c r="F10" s="733"/>
      <c r="G10" s="734"/>
      <c r="H10" s="416"/>
    </row>
    <row r="11" spans="2:8" ht="18.75" customHeight="1">
      <c r="B11" s="732" t="s">
        <v>22</v>
      </c>
      <c r="C11" s="733"/>
      <c r="D11" s="733"/>
      <c r="E11" s="733"/>
      <c r="F11" s="733"/>
      <c r="G11" s="734"/>
      <c r="H11" s="416"/>
    </row>
    <row r="12" spans="2:8" ht="18.75" customHeight="1">
      <c r="B12" s="735" t="s">
        <v>23</v>
      </c>
      <c r="C12" s="736"/>
      <c r="D12" s="737"/>
      <c r="E12" s="10" t="s">
        <v>25</v>
      </c>
      <c r="F12" s="417"/>
      <c r="G12" s="11" t="s">
        <v>27</v>
      </c>
      <c r="H12" s="416"/>
    </row>
    <row r="13" spans="2:8" ht="18.75" customHeight="1">
      <c r="B13" s="738"/>
      <c r="C13" s="739"/>
      <c r="D13" s="740"/>
      <c r="E13" s="12" t="s">
        <v>25</v>
      </c>
      <c r="F13" s="417"/>
      <c r="G13" s="13" t="s">
        <v>27</v>
      </c>
      <c r="H13" s="416"/>
    </row>
    <row r="14" spans="2:8">
      <c r="B14" s="8" t="s">
        <v>29</v>
      </c>
      <c r="C14" s="7" t="s">
        <v>89</v>
      </c>
    </row>
    <row r="15" spans="2:8">
      <c r="B15" s="7"/>
      <c r="C15" s="7" t="s">
        <v>30</v>
      </c>
    </row>
  </sheetData>
  <mergeCells count="9">
    <mergeCell ref="B3:G3"/>
    <mergeCell ref="B8:D9"/>
    <mergeCell ref="B12:D13"/>
    <mergeCell ref="B7:G7"/>
    <mergeCell ref="B10:G10"/>
    <mergeCell ref="B11:G11"/>
    <mergeCell ref="E4:G5"/>
    <mergeCell ref="E6:G6"/>
    <mergeCell ref="B4:D6"/>
  </mergeCells>
  <phoneticPr fontId="1"/>
  <pageMargins left="0.70866141732283472" right="0.70866141732283472" top="0.74803149606299213" bottom="0.74803149606299213" header="0.31496062992125984" footer="0.31496062992125984"/>
  <pageSetup paperSize="9" orientation="landscape" horizontalDpi="0"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prompt="A　園内道の整備_x000a__x000a_B　傾斜の緩和_x000a__x000a_C　土壌土層改良_x000a__x000a_D　排水路の整備" xr:uid="{E3BA7EBC-2B4F-4E75-AAC9-E55B44A79E26}">
          <x14:formula1>
            <xm:f>'リスト（けさない）'!$N$19:$N$27</xm:f>
          </x14:formula1>
          <xm:sqref>F8:F9</xm:sqref>
        </x14:dataValidation>
        <x14:dataValidation type="list" allowBlank="1" showInputMessage="1" showErrorMessage="1" prompt="A　園地管理軌道施設の整備_x000a__x000a_B　防霜施設_x000a__x000a_C　暴風施設" xr:uid="{BB2D6106-FD0F-4772-B570-CE9C65EE9030}">
          <x14:formula1>
            <xm:f>'リスト（けさない）'!$N$30:$N$36</xm:f>
          </x14:formula1>
          <xm:sqref>F12:F13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zoomScaleNormal="100" workbookViewId="0">
      <selection activeCell="H12" sqref="H12"/>
    </sheetView>
  </sheetViews>
  <sheetFormatPr defaultColWidth="9" defaultRowHeight="12"/>
  <cols>
    <col min="1" max="1" width="2.375" style="2" customWidth="1"/>
    <col min="2" max="2" width="3" style="2" customWidth="1"/>
    <col min="3" max="3" width="2.375" style="2" customWidth="1"/>
    <col min="4" max="4" width="2.375" style="14" customWidth="1"/>
    <col min="5" max="5" width="119.625" style="17" customWidth="1"/>
    <col min="6" max="16384" width="9" style="2"/>
  </cols>
  <sheetData>
    <row r="1" spans="1:5">
      <c r="A1" s="15" t="s">
        <v>31</v>
      </c>
    </row>
    <row r="3" spans="1:5" ht="39.75" customHeight="1">
      <c r="B3" s="14">
        <v>1</v>
      </c>
      <c r="D3" s="809" t="s">
        <v>39</v>
      </c>
      <c r="E3" s="809"/>
    </row>
    <row r="5" spans="1:5" ht="48">
      <c r="B5" s="14">
        <v>2</v>
      </c>
      <c r="D5" s="16" t="s">
        <v>33</v>
      </c>
      <c r="E5" s="17" t="s">
        <v>85</v>
      </c>
    </row>
    <row r="6" spans="1:5" ht="36">
      <c r="D6" s="16" t="s">
        <v>34</v>
      </c>
      <c r="E6" s="17" t="s">
        <v>63</v>
      </c>
    </row>
    <row r="7" spans="1:5" ht="48">
      <c r="D7" s="16" t="s">
        <v>35</v>
      </c>
      <c r="E7" s="17" t="s">
        <v>62</v>
      </c>
    </row>
    <row r="8" spans="1:5">
      <c r="D8" s="16" t="s">
        <v>36</v>
      </c>
      <c r="E8" s="17" t="s">
        <v>64</v>
      </c>
    </row>
    <row r="10" spans="1:5" ht="29.25" customHeight="1">
      <c r="B10" s="19">
        <v>3</v>
      </c>
      <c r="D10" s="810" t="s">
        <v>41</v>
      </c>
      <c r="E10" s="809"/>
    </row>
    <row r="11" spans="1:5" ht="36">
      <c r="B11" s="14">
        <v>4</v>
      </c>
      <c r="D11" s="14" t="s">
        <v>33</v>
      </c>
      <c r="E11" s="17" t="s">
        <v>65</v>
      </c>
    </row>
    <row r="12" spans="1:5" ht="36" customHeight="1">
      <c r="B12" s="14"/>
      <c r="D12" s="14" t="s">
        <v>37</v>
      </c>
      <c r="E12" s="17" t="s">
        <v>38</v>
      </c>
    </row>
    <row r="13" spans="1:5">
      <c r="B13" s="14">
        <v>5</v>
      </c>
      <c r="D13" s="809" t="s">
        <v>40</v>
      </c>
      <c r="E13" s="809"/>
    </row>
    <row r="14" spans="1:5">
      <c r="B14" s="14">
        <v>6</v>
      </c>
      <c r="D14" s="809" t="s">
        <v>32</v>
      </c>
      <c r="E14" s="809"/>
    </row>
    <row r="15" spans="1:5" ht="25.5" customHeight="1">
      <c r="B15" s="14">
        <v>7</v>
      </c>
      <c r="D15" s="809" t="s">
        <v>87</v>
      </c>
      <c r="E15" s="809"/>
    </row>
    <row r="16" spans="1:5">
      <c r="B16" s="14">
        <v>8</v>
      </c>
      <c r="D16" s="809" t="s">
        <v>44</v>
      </c>
      <c r="E16" s="809"/>
    </row>
    <row r="17" spans="2:5" ht="24">
      <c r="B17" s="14"/>
      <c r="D17" s="14" t="s">
        <v>33</v>
      </c>
      <c r="E17" s="17" t="s">
        <v>43</v>
      </c>
    </row>
    <row r="18" spans="2:5">
      <c r="B18" s="14"/>
      <c r="D18" s="14" t="s">
        <v>34</v>
      </c>
      <c r="E18" s="17" t="s">
        <v>42</v>
      </c>
    </row>
    <row r="19" spans="2:5" ht="36">
      <c r="B19" s="14">
        <v>9</v>
      </c>
      <c r="D19" s="14" t="s">
        <v>33</v>
      </c>
      <c r="E19" s="17" t="s">
        <v>45</v>
      </c>
    </row>
    <row r="20" spans="2:5" ht="24">
      <c r="B20" s="14"/>
      <c r="D20" s="14" t="s">
        <v>34</v>
      </c>
      <c r="E20" s="17" t="s">
        <v>46</v>
      </c>
    </row>
    <row r="21" spans="2:5">
      <c r="B21" s="14">
        <v>10</v>
      </c>
      <c r="D21" s="809" t="s">
        <v>88</v>
      </c>
      <c r="E21" s="809"/>
    </row>
    <row r="22" spans="2:5">
      <c r="B22" s="14">
        <v>11</v>
      </c>
      <c r="D22" s="809" t="s">
        <v>47</v>
      </c>
      <c r="E22" s="809"/>
    </row>
    <row r="23" spans="2:5" ht="24">
      <c r="B23" s="14"/>
      <c r="D23" s="18" t="s">
        <v>33</v>
      </c>
      <c r="E23" s="18" t="s">
        <v>48</v>
      </c>
    </row>
    <row r="24" spans="2:5" ht="60">
      <c r="B24" s="14"/>
      <c r="D24" s="14" t="s">
        <v>34</v>
      </c>
      <c r="E24" s="17" t="s">
        <v>49</v>
      </c>
    </row>
    <row r="25" spans="2:5" ht="36">
      <c r="B25" s="14"/>
      <c r="D25" s="14" t="s">
        <v>50</v>
      </c>
      <c r="E25" s="17" t="s">
        <v>86</v>
      </c>
    </row>
    <row r="26" spans="2:5" ht="24">
      <c r="B26" s="14"/>
      <c r="D26" s="18" t="s">
        <v>51</v>
      </c>
      <c r="E26" s="18" t="s">
        <v>52</v>
      </c>
    </row>
    <row r="27" spans="2:5">
      <c r="B27" s="14"/>
      <c r="D27" s="14" t="s">
        <v>54</v>
      </c>
      <c r="E27" s="17" t="s">
        <v>53</v>
      </c>
    </row>
    <row r="28" spans="2:5" ht="36">
      <c r="B28" s="14">
        <v>12</v>
      </c>
      <c r="E28" s="17" t="s">
        <v>55</v>
      </c>
    </row>
    <row r="29" spans="2:5">
      <c r="B29" s="14"/>
    </row>
    <row r="30" spans="2:5">
      <c r="B30" s="14">
        <v>13</v>
      </c>
      <c r="D30" s="809" t="s">
        <v>56</v>
      </c>
      <c r="E30" s="809"/>
    </row>
    <row r="31" spans="2:5">
      <c r="B31" s="14"/>
      <c r="D31" s="18" t="s">
        <v>33</v>
      </c>
      <c r="E31" s="18" t="s">
        <v>57</v>
      </c>
    </row>
    <row r="32" spans="2:5">
      <c r="B32" s="14"/>
      <c r="D32" s="14" t="s">
        <v>34</v>
      </c>
      <c r="E32" s="18" t="s">
        <v>58</v>
      </c>
    </row>
    <row r="33" spans="2:5">
      <c r="B33" s="14">
        <v>14</v>
      </c>
      <c r="D33" s="809" t="s">
        <v>59</v>
      </c>
      <c r="E33" s="809"/>
    </row>
    <row r="34" spans="2:5" ht="24">
      <c r="B34" s="14"/>
      <c r="D34" s="14" t="s">
        <v>33</v>
      </c>
      <c r="E34" s="17" t="s">
        <v>60</v>
      </c>
    </row>
    <row r="35" spans="2:5" ht="60">
      <c r="D35" s="14" t="s">
        <v>34</v>
      </c>
      <c r="E35" s="17" t="s">
        <v>61</v>
      </c>
    </row>
  </sheetData>
  <mergeCells count="10">
    <mergeCell ref="D21:E21"/>
    <mergeCell ref="D22:E22"/>
    <mergeCell ref="D30:E30"/>
    <mergeCell ref="D33:E33"/>
    <mergeCell ref="D3:E3"/>
    <mergeCell ref="D10:E10"/>
    <mergeCell ref="D13:E13"/>
    <mergeCell ref="D14:E14"/>
    <mergeCell ref="D15:E15"/>
    <mergeCell ref="D16:E16"/>
  </mergeCells>
  <phoneticPr fontId="1"/>
  <pageMargins left="0.70866141732283472" right="0.70866141732283472" top="0.74803149606299213" bottom="0.74803149606299213" header="0.31496062992125984" footer="0.31496062992125984"/>
  <pageSetup paperSize="9" orientation="landscape"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98974-478A-4520-BF3B-14D5553755EE}">
  <sheetPr>
    <tabColor theme="1"/>
  </sheetPr>
  <dimension ref="A1"/>
  <sheetViews>
    <sheetView workbookViewId="0">
      <selection activeCell="K20" sqref="K20"/>
    </sheetView>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3号申請用（⓪表紙）</vt:lpstr>
      <vt:lpstr>申請用入力(①本体) </vt:lpstr>
      <vt:lpstr>申請用入力(②継続理由) </vt:lpstr>
      <vt:lpstr>余白シート1</vt:lpstr>
      <vt:lpstr>3号請求用（⓪表紙）</vt:lpstr>
      <vt:lpstr>請求用入力(①本体)</vt:lpstr>
      <vt:lpstr>(請求用入力②継続理由)</vt:lpstr>
      <vt:lpstr>(③記入要領)</vt:lpstr>
      <vt:lpstr>余白シート2</vt:lpstr>
      <vt:lpstr>リスト（けさない）</vt:lpstr>
      <vt:lpstr>'申請用入力(①本体) '!Print_Area</vt:lpstr>
      <vt:lpstr>'請求用入力(①本体)'!Print_Area</vt:lpstr>
      <vt:lpstr>'申請用入力(①本体) '!Print_Titles</vt:lpstr>
      <vt:lpstr>'請求用入力(①本体)'!Print_Titles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katayama</dc:creator>
  <cp:lastModifiedBy>ADM</cp:lastModifiedBy>
  <cp:lastPrinted>2022-01-11T00:47:45Z</cp:lastPrinted>
  <dcterms:created xsi:type="dcterms:W3CDTF">2019-12-25T07:19:12Z</dcterms:created>
  <dcterms:modified xsi:type="dcterms:W3CDTF">2023-01-26T02:00:07Z</dcterms:modified>
</cp:coreProperties>
</file>